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white\Documents\"/>
    </mc:Choice>
  </mc:AlternateContent>
  <xr:revisionPtr revIDLastSave="0" documentId="8_{4FCA3293-DFF3-4E57-975E-9F012E66D194}" xr6:coauthVersionLast="36" xr6:coauthVersionMax="36" xr10:uidLastSave="{00000000-0000-0000-0000-000000000000}"/>
  <bookViews>
    <workbookView xWindow="0" yWindow="0" windowWidth="16630" windowHeight="7520" activeTab="1" xr2:uid="{00000000-000D-0000-FFFF-FFFF00000000}"/>
  </bookViews>
  <sheets>
    <sheet name="Worksheet" sheetId="1" r:id="rId1"/>
    <sheet name="Pac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M42" i="2" l="1"/>
  <c r="AH42" i="2"/>
  <c r="AC42" i="2"/>
  <c r="X42" i="2"/>
  <c r="S42" i="2"/>
  <c r="I42" i="2"/>
  <c r="D42" i="2"/>
  <c r="F7" i="2"/>
  <c r="AH29" i="2" s="1"/>
  <c r="F11" i="2"/>
  <c r="AM33" i="2" s="1"/>
  <c r="F15" i="2"/>
  <c r="AH37" i="2" s="1"/>
  <c r="F19" i="2"/>
  <c r="D19" i="2"/>
  <c r="F8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5" i="2"/>
  <c r="AX18" i="1"/>
  <c r="AX19" i="1" s="1"/>
  <c r="AH30" i="2" l="1"/>
  <c r="X30" i="2"/>
  <c r="N30" i="2"/>
  <c r="D30" i="2"/>
  <c r="AM30" i="2"/>
  <c r="AC30" i="2"/>
  <c r="S30" i="2"/>
  <c r="I30" i="2"/>
  <c r="AY17" i="1"/>
  <c r="AY13" i="1"/>
  <c r="AY5" i="1"/>
  <c r="D33" i="2"/>
  <c r="N33" i="2"/>
  <c r="X33" i="2"/>
  <c r="AH33" i="2"/>
  <c r="AY16" i="1"/>
  <c r="AY12" i="1"/>
  <c r="AY8" i="1"/>
  <c r="F18" i="2"/>
  <c r="F14" i="2"/>
  <c r="F10" i="2"/>
  <c r="F6" i="2"/>
  <c r="AY9" i="1"/>
  <c r="AY15" i="1"/>
  <c r="AY11" i="1"/>
  <c r="AY7" i="1"/>
  <c r="D20" i="2"/>
  <c r="F17" i="2"/>
  <c r="F13" i="2"/>
  <c r="F9" i="2"/>
  <c r="I37" i="2"/>
  <c r="I33" i="2"/>
  <c r="I29" i="2"/>
  <c r="S37" i="2"/>
  <c r="S33" i="2"/>
  <c r="S29" i="2"/>
  <c r="AC37" i="2"/>
  <c r="AC33" i="2"/>
  <c r="AC29" i="2"/>
  <c r="AM37" i="2"/>
  <c r="AM29" i="2"/>
  <c r="D37" i="2"/>
  <c r="D29" i="2"/>
  <c r="N37" i="2"/>
  <c r="N29" i="2"/>
  <c r="X37" i="2"/>
  <c r="X29" i="2"/>
  <c r="AY4" i="1"/>
  <c r="AY18" i="1" s="1"/>
  <c r="AY14" i="1"/>
  <c r="AY10" i="1"/>
  <c r="AY6" i="1"/>
  <c r="F5" i="2"/>
  <c r="F16" i="2"/>
  <c r="F12" i="2"/>
  <c r="K72" i="1"/>
  <c r="K73" i="1" s="1"/>
  <c r="L58" i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G72" i="1"/>
  <c r="G73" i="1" s="1"/>
  <c r="H58" i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C72" i="1"/>
  <c r="C73" i="1" s="1"/>
  <c r="D58" i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K53" i="1"/>
  <c r="K54" i="1" s="1"/>
  <c r="L39" i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G53" i="1"/>
  <c r="G54" i="1" s="1"/>
  <c r="H39" i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C53" i="1"/>
  <c r="C54" i="1" s="1"/>
  <c r="D39" i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BE5" i="1"/>
  <c r="BG5" i="1" s="1"/>
  <c r="BE6" i="1"/>
  <c r="BG6" i="1" s="1"/>
  <c r="BE7" i="1"/>
  <c r="BG7" i="1" s="1"/>
  <c r="BE8" i="1"/>
  <c r="BG8" i="1" s="1"/>
  <c r="BE9" i="1"/>
  <c r="BG9" i="1" s="1"/>
  <c r="BE10" i="1"/>
  <c r="BG10" i="1" s="1"/>
  <c r="BE11" i="1"/>
  <c r="BG11" i="1" s="1"/>
  <c r="BE12" i="1"/>
  <c r="BG12" i="1" s="1"/>
  <c r="BE13" i="1"/>
  <c r="BG13" i="1" s="1"/>
  <c r="BE14" i="1"/>
  <c r="BG14" i="1" s="1"/>
  <c r="BE15" i="1"/>
  <c r="BG15" i="1" s="1"/>
  <c r="BE16" i="1"/>
  <c r="BG16" i="1" s="1"/>
  <c r="BE17" i="1"/>
  <c r="BG17" i="1" s="1"/>
  <c r="BE4" i="1"/>
  <c r="BG4" i="1" s="1"/>
  <c r="AB17" i="1"/>
  <c r="AB5" i="1"/>
  <c r="AB6" i="1"/>
  <c r="AB7" i="1"/>
  <c r="AB8" i="1"/>
  <c r="AB9" i="1"/>
  <c r="AB10" i="1"/>
  <c r="AB11" i="1"/>
  <c r="AB12" i="1"/>
  <c r="AB13" i="1"/>
  <c r="AB14" i="1"/>
  <c r="AB15" i="1"/>
  <c r="AB16" i="1"/>
  <c r="AB4" i="1"/>
  <c r="AR4" i="1"/>
  <c r="AR5" i="1" s="1"/>
  <c r="AR6" i="1" s="1"/>
  <c r="AR7" i="1" s="1"/>
  <c r="AR8" i="1" s="1"/>
  <c r="AR9" i="1" s="1"/>
  <c r="AR10" i="1" s="1"/>
  <c r="AR11" i="1" s="1"/>
  <c r="AR12" i="1" s="1"/>
  <c r="AR13" i="1" s="1"/>
  <c r="AR14" i="1" s="1"/>
  <c r="AR15" i="1" s="1"/>
  <c r="AR16" i="1" s="1"/>
  <c r="AR17" i="1" s="1"/>
  <c r="AQ18" i="1"/>
  <c r="AM18" i="1"/>
  <c r="AN5" i="1" s="1"/>
  <c r="AM21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J18" i="1"/>
  <c r="AJ22" i="1"/>
  <c r="AK4" i="1"/>
  <c r="AI5" i="1"/>
  <c r="AI6" i="1"/>
  <c r="AI7" i="1"/>
  <c r="AI27" i="1" s="1"/>
  <c r="AJ27" i="1" s="1"/>
  <c r="AK27" i="1" s="1"/>
  <c r="AI8" i="1"/>
  <c r="AI28" i="1" s="1"/>
  <c r="AJ28" i="1" s="1"/>
  <c r="AK28" i="1" s="1"/>
  <c r="AM28" i="1" s="1"/>
  <c r="AI9" i="1"/>
  <c r="AI10" i="1"/>
  <c r="AI11" i="1"/>
  <c r="AI31" i="1" s="1"/>
  <c r="AJ31" i="1" s="1"/>
  <c r="AK31" i="1" s="1"/>
  <c r="AI12" i="1"/>
  <c r="AI32" i="1" s="1"/>
  <c r="AJ32" i="1" s="1"/>
  <c r="AK32" i="1" s="1"/>
  <c r="AM32" i="1" s="1"/>
  <c r="AI13" i="1"/>
  <c r="AI14" i="1"/>
  <c r="AI15" i="1"/>
  <c r="AI35" i="1" s="1"/>
  <c r="AJ35" i="1" s="1"/>
  <c r="AK35" i="1" s="1"/>
  <c r="AI16" i="1"/>
  <c r="AI36" i="1" s="1"/>
  <c r="AJ36" i="1" s="1"/>
  <c r="AK36" i="1" s="1"/>
  <c r="AM36" i="1" s="1"/>
  <c r="AI17" i="1"/>
  <c r="AI4" i="1"/>
  <c r="AM27" i="2" l="1"/>
  <c r="AN27" i="2" s="1"/>
  <c r="AC27" i="2"/>
  <c r="AD27" i="2" s="1"/>
  <c r="S27" i="2"/>
  <c r="T27" i="2" s="1"/>
  <c r="T28" i="2" s="1"/>
  <c r="T29" i="2" s="1"/>
  <c r="T30" i="2" s="1"/>
  <c r="I27" i="2"/>
  <c r="J27" i="2" s="1"/>
  <c r="J28" i="2" s="1"/>
  <c r="J29" i="2" s="1"/>
  <c r="J30" i="2" s="1"/>
  <c r="J31" i="2" s="1"/>
  <c r="J32" i="2" s="1"/>
  <c r="J33" i="2" s="1"/>
  <c r="J34" i="2" s="1"/>
  <c r="AH27" i="2"/>
  <c r="AI27" i="2" s="1"/>
  <c r="X27" i="2"/>
  <c r="Y27" i="2" s="1"/>
  <c r="N27" i="2"/>
  <c r="D27" i="2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AH39" i="2"/>
  <c r="X39" i="2"/>
  <c r="N39" i="2"/>
  <c r="D39" i="2"/>
  <c r="AM39" i="2"/>
  <c r="AC39" i="2"/>
  <c r="S39" i="2"/>
  <c r="I39" i="2"/>
  <c r="AM36" i="2"/>
  <c r="AC36" i="2"/>
  <c r="S36" i="2"/>
  <c r="I36" i="2"/>
  <c r="AH36" i="2"/>
  <c r="X36" i="2"/>
  <c r="N36" i="2"/>
  <c r="D36" i="2"/>
  <c r="AM35" i="1"/>
  <c r="AM31" i="1"/>
  <c r="AM27" i="1"/>
  <c r="AM40" i="2"/>
  <c r="AC40" i="2"/>
  <c r="S40" i="2"/>
  <c r="I40" i="2"/>
  <c r="AH40" i="2"/>
  <c r="X40" i="2"/>
  <c r="N40" i="2"/>
  <c r="D40" i="2"/>
  <c r="AI34" i="1"/>
  <c r="AJ34" i="1" s="1"/>
  <c r="AK34" i="1" s="1"/>
  <c r="AM34" i="1" s="1"/>
  <c r="AI30" i="1"/>
  <c r="AJ30" i="1" s="1"/>
  <c r="AK30" i="1" s="1"/>
  <c r="AM30" i="1" s="1"/>
  <c r="AI26" i="1"/>
  <c r="AJ26" i="1" s="1"/>
  <c r="AK26" i="1" s="1"/>
  <c r="AM26" i="1" s="1"/>
  <c r="BI8" i="1"/>
  <c r="AS8" i="1"/>
  <c r="AS12" i="1"/>
  <c r="AS16" i="1"/>
  <c r="AS17" i="1"/>
  <c r="AS5" i="1"/>
  <c r="AS9" i="1"/>
  <c r="AS13" i="1"/>
  <c r="AS7" i="1"/>
  <c r="AS15" i="1"/>
  <c r="AS6" i="1"/>
  <c r="AS10" i="1"/>
  <c r="AS14" i="1"/>
  <c r="AS4" i="1"/>
  <c r="AS18" i="1" s="1"/>
  <c r="AS11" i="1"/>
  <c r="AB18" i="1"/>
  <c r="AH34" i="2"/>
  <c r="X34" i="2"/>
  <c r="N34" i="2"/>
  <c r="D34" i="2"/>
  <c r="AM34" i="2"/>
  <c r="AC34" i="2"/>
  <c r="S34" i="2"/>
  <c r="I34" i="2"/>
  <c r="AC31" i="2"/>
  <c r="S31" i="2"/>
  <c r="I31" i="2"/>
  <c r="AH31" i="2"/>
  <c r="X31" i="2"/>
  <c r="N31" i="2"/>
  <c r="D31" i="2"/>
  <c r="AM31" i="2"/>
  <c r="AM28" i="2"/>
  <c r="AC28" i="2"/>
  <c r="S28" i="2"/>
  <c r="I28" i="2"/>
  <c r="AH28" i="2"/>
  <c r="X28" i="2"/>
  <c r="N28" i="2"/>
  <c r="D28" i="2"/>
  <c r="AI37" i="1"/>
  <c r="AJ37" i="1" s="1"/>
  <c r="AK37" i="1" s="1"/>
  <c r="AM37" i="1" s="1"/>
  <c r="AI33" i="1"/>
  <c r="AJ33" i="1" s="1"/>
  <c r="AK33" i="1" s="1"/>
  <c r="AM33" i="1" s="1"/>
  <c r="AI29" i="1"/>
  <c r="AJ29" i="1" s="1"/>
  <c r="AK29" i="1" s="1"/>
  <c r="AM29" i="1" s="1"/>
  <c r="AI25" i="1"/>
  <c r="AJ25" i="1" s="1"/>
  <c r="AK25" i="1" s="1"/>
  <c r="AM25" i="1" s="1"/>
  <c r="AH38" i="2"/>
  <c r="X38" i="2"/>
  <c r="N38" i="2"/>
  <c r="D38" i="2"/>
  <c r="AM38" i="2"/>
  <c r="AC38" i="2"/>
  <c r="S38" i="2"/>
  <c r="I38" i="2"/>
  <c r="AM35" i="2"/>
  <c r="AH35" i="2"/>
  <c r="X35" i="2"/>
  <c r="N35" i="2"/>
  <c r="D35" i="2"/>
  <c r="I35" i="2"/>
  <c r="AC35" i="2"/>
  <c r="S35" i="2"/>
  <c r="AM32" i="2"/>
  <c r="AC32" i="2"/>
  <c r="S32" i="2"/>
  <c r="I32" i="2"/>
  <c r="AH32" i="2"/>
  <c r="X32" i="2"/>
  <c r="N32" i="2"/>
  <c r="D32" i="2"/>
  <c r="AI18" i="1"/>
  <c r="AN12" i="1"/>
  <c r="AN8" i="1"/>
  <c r="BE18" i="1"/>
  <c r="AN16" i="1"/>
  <c r="AN15" i="1"/>
  <c r="AN11" i="1"/>
  <c r="AN7" i="1"/>
  <c r="AI24" i="1"/>
  <c r="AJ24" i="1" s="1"/>
  <c r="AK24" i="1" s="1"/>
  <c r="AM24" i="1" s="1"/>
  <c r="AN4" i="1"/>
  <c r="AN14" i="1"/>
  <c r="AN10" i="1"/>
  <c r="AN6" i="1"/>
  <c r="AN17" i="1"/>
  <c r="AN13" i="1"/>
  <c r="AN9" i="1"/>
  <c r="AQ19" i="1"/>
  <c r="BI15" i="1"/>
  <c r="BI11" i="1"/>
  <c r="BI7" i="1"/>
  <c r="BI4" i="1"/>
  <c r="BI14" i="1"/>
  <c r="BI10" i="1"/>
  <c r="BI6" i="1"/>
  <c r="BI17" i="1"/>
  <c r="BI13" i="1"/>
  <c r="BI9" i="1"/>
  <c r="BI5" i="1"/>
  <c r="BI16" i="1"/>
  <c r="BI12" i="1"/>
  <c r="AK18" i="1"/>
  <c r="Z19" i="1"/>
  <c r="Z18" i="1"/>
  <c r="AA7" i="1" s="1"/>
  <c r="J35" i="2" l="1"/>
  <c r="J36" i="2" s="1"/>
  <c r="J37" i="2" s="1"/>
  <c r="J38" i="2" s="1"/>
  <c r="J39" i="2" s="1"/>
  <c r="J40" i="2" s="1"/>
  <c r="Y28" i="2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AD28" i="2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T31" i="2"/>
  <c r="T32" i="2" s="1"/>
  <c r="T33" i="2" s="1"/>
  <c r="T34" i="2" s="1"/>
  <c r="T35" i="2" s="1"/>
  <c r="T36" i="2" s="1"/>
  <c r="T37" i="2" s="1"/>
  <c r="T38" i="2" s="1"/>
  <c r="T39" i="2" s="1"/>
  <c r="T40" i="2" s="1"/>
  <c r="AI28" i="2"/>
  <c r="AI29" i="2" s="1"/>
  <c r="AI30" i="2" s="1"/>
  <c r="AI31" i="2" s="1"/>
  <c r="AI32" i="2" s="1"/>
  <c r="AI33" i="2" s="1"/>
  <c r="AI34" i="2" s="1"/>
  <c r="AI35" i="2" s="1"/>
  <c r="AI36" i="2" s="1"/>
  <c r="AI37" i="2" s="1"/>
  <c r="AI38" i="2" s="1"/>
  <c r="AI39" i="2" s="1"/>
  <c r="AI40" i="2" s="1"/>
  <c r="AN28" i="2"/>
  <c r="AN29" i="2" s="1"/>
  <c r="AN30" i="2" s="1"/>
  <c r="AN31" i="2" s="1"/>
  <c r="AN32" i="2" s="1"/>
  <c r="AN33" i="2" s="1"/>
  <c r="AN34" i="2" s="1"/>
  <c r="AN35" i="2" s="1"/>
  <c r="AN36" i="2" s="1"/>
  <c r="AN37" i="2" s="1"/>
  <c r="AN38" i="2" s="1"/>
  <c r="AN39" i="2" s="1"/>
  <c r="AN40" i="2" s="1"/>
  <c r="AA4" i="1"/>
  <c r="AA17" i="1"/>
  <c r="AN18" i="1"/>
  <c r="BI18" i="1"/>
  <c r="AA10" i="1"/>
  <c r="AA9" i="1"/>
  <c r="AA14" i="1"/>
  <c r="AA6" i="1"/>
  <c r="AA13" i="1"/>
  <c r="AA5" i="1"/>
  <c r="AA16" i="1"/>
  <c r="AA12" i="1"/>
  <c r="AA8" i="1"/>
  <c r="AA15" i="1"/>
  <c r="AA11" i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Q18" i="1"/>
  <c r="N13" i="1"/>
  <c r="J24" i="1"/>
  <c r="Q19" i="1" l="1"/>
  <c r="S7" i="1"/>
  <c r="S11" i="1"/>
  <c r="S15" i="1"/>
  <c r="S8" i="1"/>
  <c r="S12" i="1"/>
  <c r="S16" i="1"/>
  <c r="S5" i="1"/>
  <c r="S9" i="1"/>
  <c r="S13" i="1"/>
  <c r="S17" i="1"/>
  <c r="S6" i="1"/>
  <c r="S10" i="1"/>
  <c r="S14" i="1"/>
  <c r="S4" i="1"/>
  <c r="AA18" i="1"/>
  <c r="M20" i="1"/>
  <c r="M19" i="1" s="1"/>
  <c r="V18" i="1"/>
  <c r="W5" i="1" s="1"/>
  <c r="V19" i="1"/>
  <c r="K20" i="1"/>
  <c r="K19" i="1" s="1"/>
  <c r="S18" i="1" l="1"/>
  <c r="W14" i="1"/>
  <c r="M14" i="1" s="1"/>
  <c r="W17" i="1"/>
  <c r="W10" i="1"/>
  <c r="M10" i="1" s="1"/>
  <c r="W16" i="1"/>
  <c r="W8" i="1"/>
  <c r="M8" i="1" s="1"/>
  <c r="W6" i="1"/>
  <c r="M6" i="1" s="1"/>
  <c r="W4" i="1"/>
  <c r="W12" i="1"/>
  <c r="W15" i="1"/>
  <c r="M15" i="1" s="1"/>
  <c r="W11" i="1"/>
  <c r="M11" i="1" s="1"/>
  <c r="W7" i="1"/>
  <c r="M7" i="1" s="1"/>
  <c r="W13" i="1"/>
  <c r="M13" i="1" s="1"/>
  <c r="W9" i="1"/>
  <c r="M9" i="1" s="1"/>
  <c r="M17" i="1"/>
  <c r="M4" i="1"/>
  <c r="M12" i="1"/>
  <c r="M16" i="1"/>
  <c r="M5" i="1"/>
  <c r="D19" i="1"/>
  <c r="E19" i="1"/>
  <c r="F19" i="1"/>
  <c r="E18" i="1"/>
  <c r="D18" i="1"/>
  <c r="C19" i="1"/>
  <c r="D27" i="1"/>
  <c r="D28" i="1" s="1"/>
  <c r="D29" i="1" s="1"/>
  <c r="D30" i="1" s="1"/>
  <c r="E30" i="1" s="1"/>
  <c r="W18" i="1" l="1"/>
  <c r="M18" i="1"/>
  <c r="C1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F18" i="1" l="1"/>
  <c r="G15" i="1" s="1"/>
  <c r="G17" i="1"/>
  <c r="G11" i="1"/>
  <c r="G8" i="1"/>
  <c r="G14" i="1" l="1"/>
  <c r="G12" i="1"/>
  <c r="K12" i="1" s="1"/>
  <c r="N12" i="1" s="1"/>
  <c r="G9" i="1"/>
  <c r="K9" i="1" s="1"/>
  <c r="O9" i="1" s="1"/>
  <c r="G4" i="1"/>
  <c r="K4" i="1" s="1"/>
  <c r="N4" i="1" s="1"/>
  <c r="G10" i="1"/>
  <c r="K10" i="1" s="1"/>
  <c r="N10" i="1" s="1"/>
  <c r="G13" i="1"/>
  <c r="K13" i="1" s="1"/>
  <c r="O13" i="1" s="1"/>
  <c r="G7" i="1"/>
  <c r="K7" i="1" s="1"/>
  <c r="N7" i="1" s="1"/>
  <c r="K15" i="1"/>
  <c r="O15" i="1" s="1"/>
  <c r="K8" i="1"/>
  <c r="O8" i="1" s="1"/>
  <c r="K14" i="1"/>
  <c r="O14" i="1" s="1"/>
  <c r="K11" i="1"/>
  <c r="O11" i="1" s="1"/>
  <c r="K17" i="1"/>
  <c r="O17" i="1" s="1"/>
  <c r="G16" i="1"/>
  <c r="G5" i="1"/>
  <c r="G6" i="1"/>
  <c r="O18" i="1" l="1"/>
  <c r="G18" i="1"/>
  <c r="K5" i="1"/>
  <c r="N5" i="1" s="1"/>
  <c r="K16" i="1"/>
  <c r="N16" i="1" s="1"/>
  <c r="K6" i="1"/>
  <c r="K18" i="1" l="1"/>
  <c r="N6" i="1"/>
  <c r="N18" i="1" s="1"/>
  <c r="N42" i="2"/>
  <c r="O27" i="2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</calcChain>
</file>

<file path=xl/sharedStrings.xml><?xml version="1.0" encoding="utf-8"?>
<sst xmlns="http://schemas.openxmlformats.org/spreadsheetml/2006/main" count="130" uniqueCount="23">
  <si>
    <t>Mile</t>
  </si>
  <si>
    <t>Total</t>
  </si>
  <si>
    <t>Avg Pace</t>
  </si>
  <si>
    <t>Average</t>
  </si>
  <si>
    <t>min</t>
  </si>
  <si>
    <t>%</t>
  </si>
  <si>
    <t>Pete's times</t>
  </si>
  <si>
    <t>HH</t>
  </si>
  <si>
    <t>Mine</t>
  </si>
  <si>
    <t>slower</t>
  </si>
  <si>
    <t>faster</t>
  </si>
  <si>
    <t>round</t>
  </si>
  <si>
    <t>total</t>
  </si>
  <si>
    <t>split</t>
  </si>
  <si>
    <t>Chris' estimate</t>
  </si>
  <si>
    <t>Pete</t>
  </si>
  <si>
    <t>Chris</t>
  </si>
  <si>
    <t>Joel</t>
  </si>
  <si>
    <t>30 seconds fast</t>
  </si>
  <si>
    <t>Add 1 minute fast</t>
  </si>
  <si>
    <t>Us</t>
  </si>
  <si>
    <t>Split</t>
  </si>
  <si>
    <t>2018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</si>
</sst>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21" fontId="0" fillId="0" borderId="0" xfId="0" applyNumberFormat="1"/>
    <xf numFmtId="46" fontId="0" fillId="0" borderId="0" xfId="0" applyNumberFormat="1"/>
    <xf numFmtId="2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10" fontId="0" fillId="0" borderId="0" xfId="1" applyNumberFormat="1" applyFont="1"/>
    <xf numFmtId="2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1" applyNumberFormat="1" applyFont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/>
    <xf numFmtId="46" fontId="0" fillId="0" borderId="1" xfId="0" applyNumberFormat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I73"/>
  <sheetViews>
    <sheetView topLeftCell="A31" workbookViewId="0">
      <selection activeCell="D36" sqref="D36"/>
    </sheetView>
  </sheetViews>
  <sheetFormatPr defaultRowHeight="14.5" x14ac:dyDescent="0.35"/>
  <cols>
    <col min="2" max="4" width="9.26953125" customWidth="1"/>
    <col min="6" max="8" width="9.26953125" customWidth="1"/>
    <col min="10" max="12" width="9.26953125" customWidth="1"/>
    <col min="14" max="14" width="11.1796875" customWidth="1"/>
    <col min="15" max="20" width="10" customWidth="1"/>
    <col min="21" max="21" width="10" bestFit="1" customWidth="1"/>
  </cols>
  <sheetData>
    <row r="2" spans="2:61" x14ac:dyDescent="0.35">
      <c r="C2" t="s">
        <v>6</v>
      </c>
      <c r="K2" s="5" t="s">
        <v>7</v>
      </c>
      <c r="M2" s="5" t="s">
        <v>8</v>
      </c>
      <c r="Q2" s="5" t="s">
        <v>11</v>
      </c>
      <c r="Z2" t="s">
        <v>14</v>
      </c>
      <c r="AE2" s="5" t="s">
        <v>15</v>
      </c>
      <c r="AF2" s="5" t="s">
        <v>16</v>
      </c>
      <c r="AG2" s="5" t="s">
        <v>17</v>
      </c>
      <c r="AI2" s="5" t="s">
        <v>3</v>
      </c>
      <c r="AM2" t="s">
        <v>19</v>
      </c>
      <c r="AQ2" t="s">
        <v>18</v>
      </c>
      <c r="AW2" t="s">
        <v>22</v>
      </c>
    </row>
    <row r="3" spans="2:61" x14ac:dyDescent="0.35">
      <c r="B3" s="5" t="s">
        <v>0</v>
      </c>
      <c r="C3" s="5">
        <v>2012</v>
      </c>
      <c r="D3" s="5">
        <v>2010</v>
      </c>
      <c r="E3" s="5">
        <v>2009</v>
      </c>
      <c r="F3" s="5" t="s">
        <v>3</v>
      </c>
      <c r="G3" s="5" t="s">
        <v>5</v>
      </c>
      <c r="I3" s="5" t="s">
        <v>0</v>
      </c>
      <c r="J3" s="3">
        <v>8.3333333333333329E-2</v>
      </c>
      <c r="K3" s="8">
        <v>9.375E-2</v>
      </c>
      <c r="L3" s="5"/>
      <c r="M3" s="8">
        <v>9.375E-2</v>
      </c>
      <c r="N3" s="5" t="s">
        <v>9</v>
      </c>
      <c r="O3" s="5" t="s">
        <v>10</v>
      </c>
      <c r="P3" s="9" t="s">
        <v>0</v>
      </c>
      <c r="Q3" s="9" t="s">
        <v>13</v>
      </c>
      <c r="R3" s="9" t="s">
        <v>12</v>
      </c>
      <c r="S3" s="5" t="s">
        <v>5</v>
      </c>
      <c r="T3" s="5"/>
      <c r="U3" s="5" t="s">
        <v>0</v>
      </c>
      <c r="V3">
        <v>2017</v>
      </c>
      <c r="Y3" s="5" t="s">
        <v>0</v>
      </c>
      <c r="Z3" s="5"/>
      <c r="AA3" s="5" t="s">
        <v>5</v>
      </c>
      <c r="AD3" s="5" t="s">
        <v>0</v>
      </c>
      <c r="AE3" s="5" t="s">
        <v>5</v>
      </c>
      <c r="AF3" s="5" t="s">
        <v>5</v>
      </c>
      <c r="AG3" s="5" t="s">
        <v>5</v>
      </c>
      <c r="AI3" s="5" t="s">
        <v>5</v>
      </c>
      <c r="AP3" s="9" t="s">
        <v>0</v>
      </c>
      <c r="AQ3" s="9" t="s">
        <v>13</v>
      </c>
      <c r="AR3" s="9" t="s">
        <v>12</v>
      </c>
      <c r="AW3" s="9" t="s">
        <v>0</v>
      </c>
      <c r="AX3" s="9" t="s">
        <v>13</v>
      </c>
      <c r="BD3" s="5" t="s">
        <v>7</v>
      </c>
      <c r="BE3" s="18" t="s">
        <v>7</v>
      </c>
      <c r="BF3" s="18" t="s">
        <v>20</v>
      </c>
    </row>
    <row r="4" spans="2:61" x14ac:dyDescent="0.35">
      <c r="B4" s="5">
        <v>1</v>
      </c>
      <c r="C4" s="4">
        <v>5.0578703703703706E-3</v>
      </c>
      <c r="D4" s="4">
        <v>4.8611111111111112E-3</v>
      </c>
      <c r="E4" s="4">
        <v>5.2546296296296299E-3</v>
      </c>
      <c r="F4" s="1">
        <f>AVERAGE(C4:E4)</f>
        <v>5.0578703703703706E-3</v>
      </c>
      <c r="G4" s="6">
        <f>+F4/F$18</f>
        <v>8.4011534764498561E-2</v>
      </c>
      <c r="I4" s="5">
        <v>1</v>
      </c>
      <c r="J4" s="5"/>
      <c r="K4" s="4">
        <f t="shared" ref="K4:K17" si="0">+G4*K$20</f>
        <v>7.8760813841717396E-3</v>
      </c>
      <c r="M4" s="4">
        <f t="shared" ref="M4:M17" si="1">+W4*M$20</f>
        <v>8.558973631981855E-3</v>
      </c>
      <c r="N4" s="4">
        <f>+M4-K4</f>
        <v>6.8289224781011536E-4</v>
      </c>
      <c r="P4" s="9">
        <v>1</v>
      </c>
      <c r="Q4" s="10">
        <v>8.3333333333333332E-3</v>
      </c>
      <c r="R4" s="10">
        <f>+Q4</f>
        <v>8.3333333333333332E-3</v>
      </c>
      <c r="S4" s="13">
        <f t="shared" ref="S4:S17" si="2">+Q4/Q$18</f>
        <v>8.8888888888888892E-2</v>
      </c>
      <c r="T4" s="1"/>
      <c r="U4" s="5">
        <v>1</v>
      </c>
      <c r="V4" s="1">
        <v>7.4537037037037028E-3</v>
      </c>
      <c r="W4" s="6">
        <f t="shared" ref="W4:W17" si="3">+V4/V$18</f>
        <v>9.1295718741139786E-2</v>
      </c>
      <c r="Y4" s="5">
        <v>1</v>
      </c>
      <c r="Z4" s="4">
        <v>6.4236111111111117E-3</v>
      </c>
      <c r="AA4" s="6">
        <f t="shared" ref="AA4:AA17" si="4">+Z4/Z$18</f>
        <v>8.8095238095238101E-2</v>
      </c>
      <c r="AB4" s="6">
        <f>1/13.1</f>
        <v>7.6335877862595422E-2</v>
      </c>
      <c r="AD4" s="5">
        <v>1</v>
      </c>
      <c r="AE4" s="13">
        <v>8.4011534764498561E-2</v>
      </c>
      <c r="AF4" s="6">
        <v>8.8095238095238101E-2</v>
      </c>
      <c r="AG4" s="6">
        <v>9.1295718741139786E-2</v>
      </c>
      <c r="AI4" s="6">
        <f>AVERAGE(AE4:AG4)</f>
        <v>8.7800830533625487E-2</v>
      </c>
      <c r="AJ4" s="1">
        <v>8.2291666666666659E-3</v>
      </c>
      <c r="AK4" s="6">
        <f>+AJ4/AJ$21</f>
        <v>8.7777777777777774E-2</v>
      </c>
      <c r="AM4" s="1">
        <v>8.1712962962962963E-3</v>
      </c>
      <c r="AN4" s="6">
        <f>+AM4/AM$18</f>
        <v>8.7810945273631841E-2</v>
      </c>
      <c r="AO4" s="6"/>
      <c r="AP4" s="16">
        <v>1</v>
      </c>
      <c r="AQ4" s="17">
        <v>8.2060185185185187E-3</v>
      </c>
      <c r="AR4" s="17">
        <f>+AQ4</f>
        <v>8.2060185185185187E-3</v>
      </c>
      <c r="AS4" s="13">
        <f>+AQ4/AQ$18</f>
        <v>8.7856257744733587E-2</v>
      </c>
      <c r="AT4" s="6"/>
      <c r="AW4" s="9">
        <v>1</v>
      </c>
      <c r="AX4" s="17">
        <v>8.0324074074074065E-3</v>
      </c>
      <c r="AY4" s="13">
        <f>+AX4/AX$18</f>
        <v>8.5954917017587271E-2</v>
      </c>
      <c r="BD4" s="4">
        <v>7.8760813841717396E-3</v>
      </c>
      <c r="BE4" s="13">
        <f t="shared" ref="BE4:BE17" si="5">+BD4/BD$20</f>
        <v>8.4011534764498561E-2</v>
      </c>
      <c r="BF4" s="6">
        <v>8.7777777777777774E-2</v>
      </c>
      <c r="BG4" s="6">
        <f>+BF4-BE4</f>
        <v>3.7662430132792135E-3</v>
      </c>
      <c r="BI4" s="6">
        <f t="shared" ref="BI4:BI17" si="6">+AQ4/AQ$18</f>
        <v>8.7856257744733587E-2</v>
      </c>
    </row>
    <row r="5" spans="2:61" x14ac:dyDescent="0.35">
      <c r="B5" s="5">
        <v>2</v>
      </c>
      <c r="C5" s="4">
        <v>4.9652777777777777E-3</v>
      </c>
      <c r="D5" s="4">
        <v>5.2430555555555555E-3</v>
      </c>
      <c r="E5" s="4">
        <v>5.3009259259259251E-3</v>
      </c>
      <c r="F5" s="1">
        <f t="shared" ref="F5:F17" si="7">AVERAGE(C5:E5)</f>
        <v>5.1697530864197525E-3</v>
      </c>
      <c r="G5" s="6">
        <f t="shared" ref="G5:G17" si="8">+F5/F$18</f>
        <v>8.5869913489266259E-2</v>
      </c>
      <c r="I5" s="5">
        <v>2</v>
      </c>
      <c r="J5" s="5"/>
      <c r="K5" s="4">
        <f t="shared" si="0"/>
        <v>8.0503043896187117E-3</v>
      </c>
      <c r="M5" s="4">
        <f t="shared" si="1"/>
        <v>8.1602636801814572E-3</v>
      </c>
      <c r="N5" s="4">
        <f t="shared" ref="N5:N16" si="9">+M5-K5</f>
        <v>1.0995929056274549E-4</v>
      </c>
      <c r="P5" s="9">
        <v>2</v>
      </c>
      <c r="Q5" s="10">
        <v>8.1018518518518514E-3</v>
      </c>
      <c r="R5" s="10">
        <f>+R4+Q5</f>
        <v>1.6435185185185185E-2</v>
      </c>
      <c r="S5" s="13">
        <f t="shared" si="2"/>
        <v>8.6419753086419748E-2</v>
      </c>
      <c r="T5" s="1"/>
      <c r="U5" s="5">
        <v>2</v>
      </c>
      <c r="V5" s="1">
        <v>7.106481481481481E-3</v>
      </c>
      <c r="W5" s="6">
        <f t="shared" si="3"/>
        <v>8.704281258860222E-2</v>
      </c>
      <c r="Y5" s="5">
        <v>2</v>
      </c>
      <c r="Z5" s="4">
        <v>6.076388888888889E-3</v>
      </c>
      <c r="AA5" s="6">
        <f t="shared" si="4"/>
        <v>8.3333333333333329E-2</v>
      </c>
      <c r="AB5" s="6">
        <f t="shared" ref="AB5:AB16" si="10">1/13.1</f>
        <v>7.6335877862595422E-2</v>
      </c>
      <c r="AD5" s="5">
        <v>2</v>
      </c>
      <c r="AE5" s="13">
        <v>8.5869913489266259E-2</v>
      </c>
      <c r="AF5" s="6">
        <v>8.3333333333333329E-2</v>
      </c>
      <c r="AG5" s="6">
        <v>8.704281258860222E-2</v>
      </c>
      <c r="AI5" s="6">
        <f t="shared" ref="AI5:AI17" si="11">AVERAGE(AE5:AG5)</f>
        <v>8.5415353137067274E-2</v>
      </c>
      <c r="AJ5" s="1">
        <v>7.9976851851851858E-3</v>
      </c>
      <c r="AK5" s="6">
        <f t="shared" ref="AK5:AK17" si="12">+AJ5/AJ$21</f>
        <v>8.5308641975308644E-2</v>
      </c>
      <c r="AM5" s="1">
        <v>7.9629629629629634E-3</v>
      </c>
      <c r="AN5" s="6">
        <f t="shared" ref="AN5:AN17" si="13">+AM5/AM$18</f>
        <v>8.5572139303482592E-2</v>
      </c>
      <c r="AO5" s="6"/>
      <c r="AP5" s="9">
        <v>2</v>
      </c>
      <c r="AQ5" s="10">
        <v>7.9976851851851858E-3</v>
      </c>
      <c r="AR5" s="10">
        <f>+AR4+AQ5</f>
        <v>1.6203703703703706E-2</v>
      </c>
      <c r="AS5" s="13">
        <f t="shared" ref="AS5:AS17" si="14">+AQ5/AQ$18</f>
        <v>8.5625774473358118E-2</v>
      </c>
      <c r="AT5" s="6"/>
      <c r="AW5" s="9">
        <v>2</v>
      </c>
      <c r="AX5" s="10">
        <v>7.858796296296296E-3</v>
      </c>
      <c r="AY5" s="13">
        <f t="shared" ref="AY5:AY17" si="15">+AX5/AX$18</f>
        <v>8.4097101808273428E-2</v>
      </c>
      <c r="BD5" s="4">
        <v>8.0503043896187117E-3</v>
      </c>
      <c r="BE5" s="13">
        <f t="shared" si="5"/>
        <v>8.5869913489266259E-2</v>
      </c>
      <c r="BF5" s="6">
        <v>8.5308641975308644E-2</v>
      </c>
      <c r="BG5" s="6">
        <f t="shared" ref="BG5:BG17" si="16">+BF5-BE5</f>
        <v>-5.6127151395761465E-4</v>
      </c>
      <c r="BI5" s="6">
        <f t="shared" si="6"/>
        <v>8.5625774473358118E-2</v>
      </c>
    </row>
    <row r="6" spans="2:61" x14ac:dyDescent="0.35">
      <c r="B6" s="5">
        <v>3</v>
      </c>
      <c r="C6" s="4">
        <v>4.1203703703703706E-3</v>
      </c>
      <c r="D6" s="4">
        <v>4.2361111111111106E-3</v>
      </c>
      <c r="E6" s="4">
        <v>4.4444444444444444E-3</v>
      </c>
      <c r="F6" s="1">
        <f t="shared" si="7"/>
        <v>4.2669753086419758E-3</v>
      </c>
      <c r="G6" s="6">
        <f t="shared" si="8"/>
        <v>7.0874719641140671E-2</v>
      </c>
      <c r="I6" s="5">
        <v>3</v>
      </c>
      <c r="J6" s="5"/>
      <c r="K6" s="4">
        <f t="shared" si="0"/>
        <v>6.6445049663569379E-3</v>
      </c>
      <c r="M6" s="4">
        <f t="shared" si="1"/>
        <v>6.8046498440601094E-3</v>
      </c>
      <c r="N6" s="4">
        <f t="shared" si="9"/>
        <v>1.6014487770317151E-4</v>
      </c>
      <c r="P6" s="9">
        <v>3</v>
      </c>
      <c r="Q6" s="10">
        <v>6.7129629629629622E-3</v>
      </c>
      <c r="R6" s="10">
        <f t="shared" ref="R6:R17" si="17">+R5+Q6</f>
        <v>2.3148148148148147E-2</v>
      </c>
      <c r="S6" s="13">
        <f t="shared" si="2"/>
        <v>7.1604938271604926E-2</v>
      </c>
      <c r="T6" s="1"/>
      <c r="U6" s="5">
        <v>3</v>
      </c>
      <c r="V6" s="1">
        <v>5.9259259259259256E-3</v>
      </c>
      <c r="W6" s="6">
        <f t="shared" si="3"/>
        <v>7.2582931669974496E-2</v>
      </c>
      <c r="Y6" s="5">
        <v>3</v>
      </c>
      <c r="Z6" s="4">
        <v>5.3240740740740748E-3</v>
      </c>
      <c r="AA6" s="6">
        <f t="shared" si="4"/>
        <v>7.301587301587302E-2</v>
      </c>
      <c r="AB6" s="6">
        <f t="shared" si="10"/>
        <v>7.6335877862595422E-2</v>
      </c>
      <c r="AD6" s="5">
        <v>3</v>
      </c>
      <c r="AE6" s="13">
        <v>7.0874719641140671E-2</v>
      </c>
      <c r="AF6" s="6">
        <v>7.301587301587302E-2</v>
      </c>
      <c r="AG6" s="6">
        <v>7.2582931669974496E-2</v>
      </c>
      <c r="AI6" s="6">
        <f t="shared" si="11"/>
        <v>7.2157841442329396E-2</v>
      </c>
      <c r="AJ6" s="1">
        <v>6.7592592592592591E-3</v>
      </c>
      <c r="AK6" s="6">
        <f t="shared" si="12"/>
        <v>7.2098765432098769E-2</v>
      </c>
      <c r="AM6" s="1">
        <v>6.7013888888888887E-3</v>
      </c>
      <c r="AN6" s="6">
        <f t="shared" si="13"/>
        <v>7.2014925373134323E-2</v>
      </c>
      <c r="AO6" s="6"/>
      <c r="AP6" s="16">
        <v>3</v>
      </c>
      <c r="AQ6" s="17">
        <v>6.7245370370370367E-3</v>
      </c>
      <c r="AR6" s="17">
        <f t="shared" ref="AR6:AR17" si="18">+AR5+AQ6</f>
        <v>2.2928240740740742E-2</v>
      </c>
      <c r="AS6" s="13">
        <f t="shared" si="14"/>
        <v>7.1995043370508049E-2</v>
      </c>
      <c r="AT6" s="6"/>
      <c r="AW6" s="9">
        <v>3</v>
      </c>
      <c r="AX6" s="17">
        <v>6.6550925925925935E-3</v>
      </c>
      <c r="AY6" s="13">
        <f t="shared" si="15"/>
        <v>7.1216249690364108E-2</v>
      </c>
      <c r="BD6" s="4">
        <v>6.6445049663569379E-3</v>
      </c>
      <c r="BE6" s="13">
        <f t="shared" si="5"/>
        <v>7.0874719641140671E-2</v>
      </c>
      <c r="BF6" s="6">
        <v>7.2098765432098769E-2</v>
      </c>
      <c r="BG6" s="6">
        <f t="shared" si="16"/>
        <v>1.2240457909580976E-3</v>
      </c>
      <c r="BI6" s="6">
        <f t="shared" si="6"/>
        <v>7.1995043370508049E-2</v>
      </c>
    </row>
    <row r="7" spans="2:61" x14ac:dyDescent="0.35">
      <c r="B7" s="5">
        <v>4</v>
      </c>
      <c r="C7" s="4">
        <v>4.3287037037037035E-3</v>
      </c>
      <c r="D7" s="4">
        <v>4.4328703703703709E-3</v>
      </c>
      <c r="E7" s="4">
        <v>4.6296296296296302E-3</v>
      </c>
      <c r="F7" s="1">
        <f t="shared" si="7"/>
        <v>4.4637345679012343E-3</v>
      </c>
      <c r="G7" s="6">
        <f t="shared" si="8"/>
        <v>7.414290291573214E-2</v>
      </c>
      <c r="I7" s="5">
        <v>4</v>
      </c>
      <c r="J7" s="5"/>
      <c r="K7" s="4">
        <f t="shared" si="0"/>
        <v>6.9508971483498881E-3</v>
      </c>
      <c r="M7" s="4">
        <f t="shared" si="1"/>
        <v>7.0305854834136674E-3</v>
      </c>
      <c r="N7" s="4">
        <f t="shared" si="9"/>
        <v>7.9688335063779307E-5</v>
      </c>
      <c r="P7" s="9">
        <v>4</v>
      </c>
      <c r="Q7" s="10">
        <v>7.0023148148148154E-3</v>
      </c>
      <c r="R7" s="10">
        <f t="shared" si="17"/>
        <v>3.0150462962962962E-2</v>
      </c>
      <c r="S7" s="13">
        <f t="shared" si="2"/>
        <v>7.4691358024691359E-2</v>
      </c>
      <c r="T7" s="1"/>
      <c r="U7" s="5">
        <v>4</v>
      </c>
      <c r="V7" s="1">
        <v>6.122685185185185E-3</v>
      </c>
      <c r="W7" s="6">
        <f t="shared" si="3"/>
        <v>7.4992911823079114E-2</v>
      </c>
      <c r="Y7" s="5">
        <v>4</v>
      </c>
      <c r="Z7" s="4">
        <v>5.4398148148148149E-3</v>
      </c>
      <c r="AA7" s="6">
        <f t="shared" si="4"/>
        <v>7.4603174603174602E-2</v>
      </c>
      <c r="AB7" s="6">
        <f t="shared" si="10"/>
        <v>7.6335877862595422E-2</v>
      </c>
      <c r="AD7" s="5">
        <v>4</v>
      </c>
      <c r="AE7" s="13">
        <v>7.414290291573214E-2</v>
      </c>
      <c r="AF7" s="6">
        <v>7.4603174603174602E-2</v>
      </c>
      <c r="AG7" s="6">
        <v>7.4992911823079114E-2</v>
      </c>
      <c r="AI7" s="6">
        <f t="shared" si="11"/>
        <v>7.4579663113995276E-2</v>
      </c>
      <c r="AJ7" s="1">
        <v>6.9907407407407409E-3</v>
      </c>
      <c r="AK7" s="6">
        <f t="shared" si="12"/>
        <v>7.4567901234567899E-2</v>
      </c>
      <c r="AM7" s="1">
        <v>6.9328703703703696E-3</v>
      </c>
      <c r="AN7" s="6">
        <f t="shared" si="13"/>
        <v>7.4502487562189051E-2</v>
      </c>
      <c r="AO7" s="6"/>
      <c r="AP7" s="9">
        <v>4</v>
      </c>
      <c r="AQ7" s="10">
        <v>6.9560185185185185E-3</v>
      </c>
      <c r="AR7" s="10">
        <f t="shared" si="18"/>
        <v>2.988425925925926E-2</v>
      </c>
      <c r="AS7" s="13">
        <f t="shared" si="14"/>
        <v>7.4473358116480787E-2</v>
      </c>
      <c r="AT7" s="6"/>
      <c r="AW7" s="9">
        <v>4</v>
      </c>
      <c r="AX7" s="10">
        <v>7.083333333333333E-3</v>
      </c>
      <c r="AY7" s="13">
        <f t="shared" si="15"/>
        <v>7.5798860540004911E-2</v>
      </c>
      <c r="BD7" s="4">
        <v>6.9508971483498881E-3</v>
      </c>
      <c r="BE7" s="13">
        <f t="shared" si="5"/>
        <v>7.414290291573214E-2</v>
      </c>
      <c r="BF7" s="6">
        <v>7.4567901234567899E-2</v>
      </c>
      <c r="BG7" s="6">
        <f t="shared" si="16"/>
        <v>4.2499831883575923E-4</v>
      </c>
      <c r="BI7" s="6">
        <f t="shared" si="6"/>
        <v>7.4473358116480787E-2</v>
      </c>
    </row>
    <row r="8" spans="2:61" x14ac:dyDescent="0.35">
      <c r="B8" s="5">
        <v>5</v>
      </c>
      <c r="C8" s="4">
        <v>4.2939814814814811E-3</v>
      </c>
      <c r="D8" s="4">
        <v>4.2939814814814811E-3</v>
      </c>
      <c r="E8" s="4">
        <v>4.4560185185185189E-3</v>
      </c>
      <c r="F8" s="1">
        <f t="shared" si="7"/>
        <v>4.3479938271604934E-3</v>
      </c>
      <c r="G8" s="6">
        <f t="shared" si="8"/>
        <v>7.222044216597244E-2</v>
      </c>
      <c r="I8" s="5">
        <v>5</v>
      </c>
      <c r="J8" s="5"/>
      <c r="K8" s="4">
        <f t="shared" si="0"/>
        <v>6.7706664530599158E-3</v>
      </c>
      <c r="M8" s="4">
        <f t="shared" si="1"/>
        <v>6.7647788488800695E-3</v>
      </c>
      <c r="O8" s="4">
        <f>+K8-M8</f>
        <v>5.8876041798463369E-6</v>
      </c>
      <c r="P8" s="9">
        <v>5</v>
      </c>
      <c r="Q8" s="11">
        <v>6.7708333333333336E-3</v>
      </c>
      <c r="R8" s="10">
        <f t="shared" si="17"/>
        <v>3.6921296296296299E-2</v>
      </c>
      <c r="S8" s="13">
        <f t="shared" si="2"/>
        <v>7.2222222222222229E-2</v>
      </c>
      <c r="T8" s="1"/>
      <c r="U8" s="5">
        <v>5</v>
      </c>
      <c r="V8" s="1">
        <v>5.8912037037037032E-3</v>
      </c>
      <c r="W8" s="6">
        <f t="shared" si="3"/>
        <v>7.2157641054720736E-2</v>
      </c>
      <c r="Y8" s="5">
        <v>5</v>
      </c>
      <c r="Z8" s="4">
        <v>5.3819444444444453E-3</v>
      </c>
      <c r="AA8" s="6">
        <f t="shared" si="4"/>
        <v>7.3809523809523811E-2</v>
      </c>
      <c r="AB8" s="6">
        <f t="shared" si="10"/>
        <v>7.6335877862595422E-2</v>
      </c>
      <c r="AD8" s="5">
        <v>5</v>
      </c>
      <c r="AE8" s="13">
        <v>7.222044216597244E-2</v>
      </c>
      <c r="AF8" s="6">
        <v>7.3809523809523811E-2</v>
      </c>
      <c r="AG8" s="6">
        <v>7.2157641054720736E-2</v>
      </c>
      <c r="AI8" s="6">
        <f t="shared" si="11"/>
        <v>7.2729202343405672E-2</v>
      </c>
      <c r="AJ8" s="1">
        <v>6.8171296296296287E-3</v>
      </c>
      <c r="AK8" s="6">
        <f t="shared" si="12"/>
        <v>7.2716049382716044E-2</v>
      </c>
      <c r="AM8" s="1">
        <v>6.7592592592592591E-3</v>
      </c>
      <c r="AN8" s="6">
        <f t="shared" si="13"/>
        <v>7.2636815920398001E-2</v>
      </c>
      <c r="AO8" s="6"/>
      <c r="AP8" s="16">
        <v>5</v>
      </c>
      <c r="AQ8" s="17">
        <v>6.782407407407408E-3</v>
      </c>
      <c r="AR8" s="17">
        <f t="shared" si="18"/>
        <v>3.6666666666666667E-2</v>
      </c>
      <c r="AS8" s="13">
        <f t="shared" si="14"/>
        <v>7.2614622057001241E-2</v>
      </c>
      <c r="AT8" s="6"/>
      <c r="AW8" s="9">
        <v>5</v>
      </c>
      <c r="AX8" s="17">
        <v>6.7708333333333336E-3</v>
      </c>
      <c r="AY8" s="13">
        <f t="shared" si="15"/>
        <v>7.2454793163239994E-2</v>
      </c>
      <c r="BD8" s="4">
        <v>6.7706664530599158E-3</v>
      </c>
      <c r="BE8" s="13">
        <f t="shared" si="5"/>
        <v>7.222044216597244E-2</v>
      </c>
      <c r="BF8" s="6">
        <v>7.2716049382716044E-2</v>
      </c>
      <c r="BG8" s="6">
        <f t="shared" si="16"/>
        <v>4.9560721674360431E-4</v>
      </c>
      <c r="BI8" s="6">
        <f t="shared" si="6"/>
        <v>7.2614622057001241E-2</v>
      </c>
    </row>
    <row r="9" spans="2:61" x14ac:dyDescent="0.35">
      <c r="B9" s="5">
        <v>6</v>
      </c>
      <c r="C9" s="4">
        <v>4.1666666666666666E-3</v>
      </c>
      <c r="D9" s="4">
        <v>4.2592592592592595E-3</v>
      </c>
      <c r="E9" s="4">
        <v>4.4791666666666669E-3</v>
      </c>
      <c r="F9" s="1">
        <f t="shared" si="7"/>
        <v>4.3016975308641974E-3</v>
      </c>
      <c r="G9" s="6">
        <f t="shared" si="8"/>
        <v>7.1451457866068574E-2</v>
      </c>
      <c r="I9" s="5">
        <v>6</v>
      </c>
      <c r="J9" s="5"/>
      <c r="K9" s="4">
        <f t="shared" si="0"/>
        <v>6.6985741749439288E-3</v>
      </c>
      <c r="M9" s="4">
        <f t="shared" si="1"/>
        <v>6.5521335412531915E-3</v>
      </c>
      <c r="O9" s="4">
        <f>+K9-M9</f>
        <v>1.4644063369073732E-4</v>
      </c>
      <c r="P9" s="9">
        <v>6</v>
      </c>
      <c r="Q9" s="11">
        <v>6.5972222222222222E-3</v>
      </c>
      <c r="R9" s="10">
        <f t="shared" si="17"/>
        <v>4.3518518518518519E-2</v>
      </c>
      <c r="S9" s="13">
        <f t="shared" si="2"/>
        <v>7.0370370370370375E-2</v>
      </c>
      <c r="T9" s="1"/>
      <c r="U9" s="5">
        <v>6</v>
      </c>
      <c r="V9" s="1">
        <v>5.7060185185185191E-3</v>
      </c>
      <c r="W9" s="6">
        <f t="shared" si="3"/>
        <v>6.9889424440034043E-2</v>
      </c>
      <c r="Y9" s="5">
        <v>6</v>
      </c>
      <c r="Z9" s="4">
        <v>5.3819444444444453E-3</v>
      </c>
      <c r="AA9" s="6">
        <f t="shared" si="4"/>
        <v>7.3809523809523811E-2</v>
      </c>
      <c r="AB9" s="6">
        <f t="shared" si="10"/>
        <v>7.6335877862595422E-2</v>
      </c>
      <c r="AD9" s="5">
        <v>6</v>
      </c>
      <c r="AE9" s="13">
        <v>7.1451457866068574E-2</v>
      </c>
      <c r="AF9" s="6">
        <v>7.3809523809523811E-2</v>
      </c>
      <c r="AG9" s="6">
        <v>6.9889424440034043E-2</v>
      </c>
      <c r="AI9" s="6">
        <f t="shared" si="11"/>
        <v>7.1716802038542138E-2</v>
      </c>
      <c r="AJ9" s="1">
        <v>6.7129629629629622E-3</v>
      </c>
      <c r="AK9" s="6">
        <f t="shared" si="12"/>
        <v>7.1604938271604926E-2</v>
      </c>
      <c r="AM9" s="1">
        <v>6.6666666666666671E-3</v>
      </c>
      <c r="AN9" s="6">
        <f t="shared" si="13"/>
        <v>7.1641791044776124E-2</v>
      </c>
      <c r="AO9" s="6"/>
      <c r="AP9" s="9">
        <v>6</v>
      </c>
      <c r="AQ9" s="10">
        <v>6.6898148148148142E-3</v>
      </c>
      <c r="AR9" s="10">
        <f t="shared" si="18"/>
        <v>4.3356481481481482E-2</v>
      </c>
      <c r="AS9" s="13">
        <f t="shared" si="14"/>
        <v>7.162329615861214E-2</v>
      </c>
      <c r="AT9" s="6"/>
      <c r="AW9" s="9">
        <v>6</v>
      </c>
      <c r="AX9" s="10">
        <v>6.4930555555555549E-3</v>
      </c>
      <c r="AY9" s="13">
        <f t="shared" si="15"/>
        <v>6.9482288828337832E-2</v>
      </c>
      <c r="BD9" s="4">
        <v>6.6985741749439288E-3</v>
      </c>
      <c r="BE9" s="13">
        <f t="shared" si="5"/>
        <v>7.1451457866068574E-2</v>
      </c>
      <c r="BF9" s="6">
        <v>7.1604938271604926E-2</v>
      </c>
      <c r="BG9" s="6">
        <f t="shared" si="16"/>
        <v>1.53480405536352E-4</v>
      </c>
      <c r="BI9" s="6">
        <f t="shared" si="6"/>
        <v>7.162329615861214E-2</v>
      </c>
    </row>
    <row r="10" spans="2:61" x14ac:dyDescent="0.35">
      <c r="B10" s="5">
        <v>7</v>
      </c>
      <c r="C10" s="4">
        <v>4.340277777777778E-3</v>
      </c>
      <c r="D10" s="4">
        <v>4.4791666666666669E-3</v>
      </c>
      <c r="E10" s="4">
        <v>4.6643518518518518E-3</v>
      </c>
      <c r="F10" s="1">
        <f t="shared" si="7"/>
        <v>4.4945987654320995E-3</v>
      </c>
      <c r="G10" s="6">
        <f t="shared" si="8"/>
        <v>7.4655559115668069E-2</v>
      </c>
      <c r="I10" s="5">
        <v>7</v>
      </c>
      <c r="J10" s="5"/>
      <c r="K10" s="4">
        <f t="shared" si="0"/>
        <v>6.9989586670938814E-3</v>
      </c>
      <c r="M10" s="4">
        <f t="shared" si="1"/>
        <v>7.1900694641338272E-3</v>
      </c>
      <c r="N10" s="4">
        <f t="shared" si="9"/>
        <v>1.9111079703994574E-4</v>
      </c>
      <c r="P10" s="9">
        <v>7</v>
      </c>
      <c r="Q10" s="10">
        <v>7.0601851851851841E-3</v>
      </c>
      <c r="R10" s="10">
        <f t="shared" si="17"/>
        <v>5.0578703703703702E-2</v>
      </c>
      <c r="S10" s="13">
        <f t="shared" si="2"/>
        <v>7.5308641975308635E-2</v>
      </c>
      <c r="T10" s="1"/>
      <c r="U10" s="5">
        <v>7</v>
      </c>
      <c r="V10" s="1">
        <v>6.2615740740740748E-3</v>
      </c>
      <c r="W10" s="6">
        <f t="shared" si="3"/>
        <v>7.6694074284094152E-2</v>
      </c>
      <c r="Y10" s="5">
        <v>7</v>
      </c>
      <c r="Z10" s="4">
        <v>5.5555555555555558E-3</v>
      </c>
      <c r="AA10" s="6">
        <f t="shared" si="4"/>
        <v>7.6190476190476183E-2</v>
      </c>
      <c r="AB10" s="6">
        <f t="shared" si="10"/>
        <v>7.6335877862595422E-2</v>
      </c>
      <c r="AD10" s="5">
        <v>7</v>
      </c>
      <c r="AE10" s="13">
        <v>7.4655559115668069E-2</v>
      </c>
      <c r="AF10" s="6">
        <v>7.6190476190476183E-2</v>
      </c>
      <c r="AG10" s="6">
        <v>7.6694074284094152E-2</v>
      </c>
      <c r="AI10" s="6">
        <f t="shared" si="11"/>
        <v>7.5846703196746135E-2</v>
      </c>
      <c r="AJ10" s="1">
        <v>7.106481481481481E-3</v>
      </c>
      <c r="AK10" s="6">
        <f t="shared" si="12"/>
        <v>7.5802469135802464E-2</v>
      </c>
      <c r="AM10" s="1">
        <v>7.0486111111111105E-3</v>
      </c>
      <c r="AN10" s="6">
        <f t="shared" si="13"/>
        <v>7.5746268656716409E-2</v>
      </c>
      <c r="AO10" s="6"/>
      <c r="AP10" s="16">
        <v>7</v>
      </c>
      <c r="AQ10" s="17">
        <v>7.0717592592592594E-3</v>
      </c>
      <c r="AR10" s="17">
        <f t="shared" si="18"/>
        <v>5.0428240740740739E-2</v>
      </c>
      <c r="AS10" s="13">
        <f t="shared" si="14"/>
        <v>7.5712515489467169E-2</v>
      </c>
      <c r="AT10" s="6"/>
      <c r="AW10" s="9">
        <v>7</v>
      </c>
      <c r="AX10" s="17">
        <v>6.9791666666666674E-3</v>
      </c>
      <c r="AY10" s="13">
        <f t="shared" si="15"/>
        <v>7.468417141441662E-2</v>
      </c>
      <c r="BD10" s="4">
        <v>6.9989586670938814E-3</v>
      </c>
      <c r="BE10" s="13">
        <f t="shared" si="5"/>
        <v>7.4655559115668069E-2</v>
      </c>
      <c r="BF10" s="6">
        <v>7.5802469135802464E-2</v>
      </c>
      <c r="BG10" s="6">
        <f t="shared" si="16"/>
        <v>1.1469100201343951E-3</v>
      </c>
      <c r="BI10" s="6">
        <f t="shared" si="6"/>
        <v>7.5712515489467169E-2</v>
      </c>
    </row>
    <row r="11" spans="2:61" x14ac:dyDescent="0.35">
      <c r="B11" s="5">
        <v>8</v>
      </c>
      <c r="C11" s="4">
        <v>4.5717592592592589E-3</v>
      </c>
      <c r="D11" s="4">
        <v>4.6527777777777774E-3</v>
      </c>
      <c r="E11" s="4">
        <v>4.6759259259259263E-3</v>
      </c>
      <c r="F11" s="1">
        <f t="shared" si="7"/>
        <v>4.6334876543209875E-3</v>
      </c>
      <c r="G11" s="6">
        <f t="shared" si="8"/>
        <v>7.696251201537968E-2</v>
      </c>
      <c r="I11" s="5">
        <v>8</v>
      </c>
      <c r="J11" s="5"/>
      <c r="K11" s="4">
        <f t="shared" si="0"/>
        <v>7.215235501441845E-3</v>
      </c>
      <c r="M11" s="4">
        <f t="shared" si="1"/>
        <v>6.9774241565069475E-3</v>
      </c>
      <c r="N11" s="4"/>
      <c r="O11" s="4">
        <f>+K11-M11</f>
        <v>2.3781134493489758E-4</v>
      </c>
      <c r="P11" s="9">
        <v>8</v>
      </c>
      <c r="Q11" s="11">
        <v>7.0601851851851841E-3</v>
      </c>
      <c r="R11" s="10">
        <f t="shared" si="17"/>
        <v>5.7638888888888885E-2</v>
      </c>
      <c r="S11" s="13">
        <f t="shared" si="2"/>
        <v>7.5308641975308635E-2</v>
      </c>
      <c r="T11" s="1"/>
      <c r="U11" s="5">
        <v>8</v>
      </c>
      <c r="V11" s="1">
        <v>6.076388888888889E-3</v>
      </c>
      <c r="W11" s="6">
        <f t="shared" si="3"/>
        <v>7.4425857669407444E-2</v>
      </c>
      <c r="Y11" s="5">
        <v>8</v>
      </c>
      <c r="Z11" s="4">
        <v>5.4398148148148149E-3</v>
      </c>
      <c r="AA11" s="6">
        <f t="shared" si="4"/>
        <v>7.4603174603174602E-2</v>
      </c>
      <c r="AB11" s="6">
        <f t="shared" si="10"/>
        <v>7.6335877862595422E-2</v>
      </c>
      <c r="AD11" s="5">
        <v>8</v>
      </c>
      <c r="AE11" s="13">
        <v>7.696251201537968E-2</v>
      </c>
      <c r="AF11" s="6">
        <v>7.4603174603174602E-2</v>
      </c>
      <c r="AG11" s="6">
        <v>7.4425857669407444E-2</v>
      </c>
      <c r="AI11" s="6">
        <f t="shared" si="11"/>
        <v>7.5330514762653913E-2</v>
      </c>
      <c r="AJ11" s="1">
        <v>7.0601851851851841E-3</v>
      </c>
      <c r="AK11" s="6">
        <f t="shared" si="12"/>
        <v>7.5308641975308635E-2</v>
      </c>
      <c r="AM11" s="1">
        <v>7.0023148148148154E-3</v>
      </c>
      <c r="AN11" s="6">
        <f t="shared" si="13"/>
        <v>7.5248756218905477E-2</v>
      </c>
      <c r="AO11" s="6"/>
      <c r="AP11" s="9">
        <v>8</v>
      </c>
      <c r="AQ11" s="10">
        <v>7.0254629629629634E-3</v>
      </c>
      <c r="AR11" s="10">
        <f t="shared" si="18"/>
        <v>5.7453703703703701E-2</v>
      </c>
      <c r="AS11" s="13">
        <f t="shared" si="14"/>
        <v>7.5216852540272619E-2</v>
      </c>
      <c r="AT11" s="6"/>
      <c r="AW11" s="9">
        <v>8</v>
      </c>
      <c r="AX11" s="10">
        <v>6.9791666666666674E-3</v>
      </c>
      <c r="AY11" s="13">
        <f t="shared" si="15"/>
        <v>7.468417141441662E-2</v>
      </c>
      <c r="BD11" s="4">
        <v>7.215235501441845E-3</v>
      </c>
      <c r="BE11" s="13">
        <f t="shared" si="5"/>
        <v>7.696251201537968E-2</v>
      </c>
      <c r="BF11" s="6">
        <v>7.5308641975308635E-2</v>
      </c>
      <c r="BG11" s="6">
        <f t="shared" si="16"/>
        <v>-1.6538700400710454E-3</v>
      </c>
      <c r="BI11" s="6">
        <f t="shared" si="6"/>
        <v>7.5216852540272619E-2</v>
      </c>
    </row>
    <row r="12" spans="2:61" x14ac:dyDescent="0.35">
      <c r="B12" s="5">
        <v>9</v>
      </c>
      <c r="C12" s="4">
        <v>4.386574074074074E-3</v>
      </c>
      <c r="D12" s="4">
        <v>4.3981481481481484E-3</v>
      </c>
      <c r="E12" s="4">
        <v>4.4675925925925933E-3</v>
      </c>
      <c r="F12" s="1">
        <f t="shared" si="7"/>
        <v>4.4174382716049383E-3</v>
      </c>
      <c r="G12" s="6">
        <f t="shared" si="8"/>
        <v>7.337391861582826E-2</v>
      </c>
      <c r="I12" s="5">
        <v>9</v>
      </c>
      <c r="J12" s="5"/>
      <c r="K12" s="4">
        <f t="shared" si="0"/>
        <v>6.8788048702338993E-3</v>
      </c>
      <c r="M12" s="4">
        <f t="shared" si="1"/>
        <v>6.9508434930535884E-3</v>
      </c>
      <c r="N12" s="4">
        <f t="shared" si="9"/>
        <v>7.2038622819689015E-5</v>
      </c>
      <c r="O12" s="4"/>
      <c r="P12" s="9">
        <v>9</v>
      </c>
      <c r="Q12" s="11">
        <v>6.9444444444444441E-3</v>
      </c>
      <c r="R12" s="10">
        <f t="shared" si="17"/>
        <v>6.4583333333333326E-2</v>
      </c>
      <c r="S12" s="13">
        <f t="shared" si="2"/>
        <v>7.407407407407407E-2</v>
      </c>
      <c r="T12" s="1"/>
      <c r="U12" s="5">
        <v>9</v>
      </c>
      <c r="V12" s="1">
        <v>6.053240740740741E-3</v>
      </c>
      <c r="W12" s="6">
        <f t="shared" si="3"/>
        <v>7.4142330592571609E-2</v>
      </c>
      <c r="Y12" s="5">
        <v>9</v>
      </c>
      <c r="Z12" s="4">
        <v>5.4398148148148149E-3</v>
      </c>
      <c r="AA12" s="6">
        <f t="shared" si="4"/>
        <v>7.4603174603174602E-2</v>
      </c>
      <c r="AB12" s="6">
        <f t="shared" si="10"/>
        <v>7.6335877862595422E-2</v>
      </c>
      <c r="AD12" s="5">
        <v>9</v>
      </c>
      <c r="AE12" s="13">
        <v>7.337391861582826E-2</v>
      </c>
      <c r="AF12" s="6">
        <v>7.4603174603174602E-2</v>
      </c>
      <c r="AG12" s="6">
        <v>7.4142330592571609E-2</v>
      </c>
      <c r="AI12" s="6">
        <f t="shared" si="11"/>
        <v>7.403980793719149E-2</v>
      </c>
      <c r="AJ12" s="1">
        <v>6.9328703703703696E-3</v>
      </c>
      <c r="AK12" s="6">
        <f t="shared" si="12"/>
        <v>7.3950617283950609E-2</v>
      </c>
      <c r="AM12" s="1">
        <v>6.9444444444444441E-3</v>
      </c>
      <c r="AN12" s="6">
        <f t="shared" si="13"/>
        <v>7.4626865671641784E-2</v>
      </c>
      <c r="AO12" s="6"/>
      <c r="AP12" s="16">
        <v>9</v>
      </c>
      <c r="AQ12" s="17">
        <v>6.9675925925925921E-3</v>
      </c>
      <c r="AR12" s="17">
        <f t="shared" si="18"/>
        <v>6.4421296296296296E-2</v>
      </c>
      <c r="AS12" s="13">
        <f t="shared" si="14"/>
        <v>7.4597273853779428E-2</v>
      </c>
      <c r="AT12" s="6"/>
      <c r="AW12" s="9">
        <v>9</v>
      </c>
      <c r="AX12" s="17">
        <v>7.0254629629629634E-3</v>
      </c>
      <c r="AY12" s="13">
        <f t="shared" si="15"/>
        <v>7.5179588803566982E-2</v>
      </c>
      <c r="BD12" s="4">
        <v>6.8788048702338993E-3</v>
      </c>
      <c r="BE12" s="13">
        <f t="shared" si="5"/>
        <v>7.337391861582826E-2</v>
      </c>
      <c r="BF12" s="6">
        <v>7.3950617283950609E-2</v>
      </c>
      <c r="BG12" s="6">
        <f t="shared" si="16"/>
        <v>5.766986681223496E-4</v>
      </c>
      <c r="BI12" s="6">
        <f t="shared" si="6"/>
        <v>7.4597273853779428E-2</v>
      </c>
    </row>
    <row r="13" spans="2:61" x14ac:dyDescent="0.35">
      <c r="B13" s="5">
        <v>10</v>
      </c>
      <c r="C13" s="4">
        <v>4.4560185185185189E-3</v>
      </c>
      <c r="D13" s="4">
        <v>4.5138888888888893E-3</v>
      </c>
      <c r="E13" s="4">
        <v>4.6064814814814814E-3</v>
      </c>
      <c r="F13" s="1">
        <f t="shared" si="7"/>
        <v>4.5254629629629638E-3</v>
      </c>
      <c r="G13" s="6">
        <f t="shared" si="8"/>
        <v>7.5168215315603984E-2</v>
      </c>
      <c r="I13" s="5">
        <v>10</v>
      </c>
      <c r="J13" s="5"/>
      <c r="K13" s="4">
        <f t="shared" si="0"/>
        <v>7.0470201858378739E-3</v>
      </c>
      <c r="M13" s="4">
        <f t="shared" si="1"/>
        <v>7.0438758151403474E-3</v>
      </c>
      <c r="N13" s="4">
        <f t="shared" ref="N13:O17" si="19">+J13-L13</f>
        <v>0</v>
      </c>
      <c r="O13" s="4">
        <f t="shared" si="19"/>
        <v>3.1443706975265578E-6</v>
      </c>
      <c r="P13" s="9">
        <v>10</v>
      </c>
      <c r="Q13" s="11">
        <v>7.0601851851851841E-3</v>
      </c>
      <c r="R13" s="10">
        <f t="shared" si="17"/>
        <v>7.1643518518518509E-2</v>
      </c>
      <c r="S13" s="13">
        <f t="shared" si="2"/>
        <v>7.5308641975308635E-2</v>
      </c>
      <c r="T13" s="1"/>
      <c r="U13" s="5">
        <v>10</v>
      </c>
      <c r="V13" s="1">
        <v>6.1342592592592594E-3</v>
      </c>
      <c r="W13" s="6">
        <f t="shared" si="3"/>
        <v>7.5134675361497039E-2</v>
      </c>
      <c r="Y13" s="5">
        <v>10</v>
      </c>
      <c r="Z13" s="4">
        <v>5.4398148148148149E-3</v>
      </c>
      <c r="AA13" s="6">
        <f t="shared" si="4"/>
        <v>7.4603174603174602E-2</v>
      </c>
      <c r="AB13" s="6">
        <f t="shared" si="10"/>
        <v>7.6335877862595422E-2</v>
      </c>
      <c r="AD13" s="5">
        <v>10</v>
      </c>
      <c r="AE13" s="13">
        <v>7.5168215315603984E-2</v>
      </c>
      <c r="AF13" s="6">
        <v>7.4603174603174602E-2</v>
      </c>
      <c r="AG13" s="6">
        <v>7.5134675361497039E-2</v>
      </c>
      <c r="AI13" s="6">
        <f t="shared" si="11"/>
        <v>7.4968688426758537E-2</v>
      </c>
      <c r="AJ13" s="1">
        <v>7.0254629629629634E-3</v>
      </c>
      <c r="AK13" s="6">
        <f t="shared" si="12"/>
        <v>7.4938271604938281E-2</v>
      </c>
      <c r="AM13" s="1">
        <v>6.9675925925925921E-3</v>
      </c>
      <c r="AN13" s="6">
        <f t="shared" si="13"/>
        <v>7.487562189054725E-2</v>
      </c>
      <c r="AO13" s="6"/>
      <c r="AP13" s="9">
        <v>10</v>
      </c>
      <c r="AQ13" s="10">
        <v>6.9907407407407409E-3</v>
      </c>
      <c r="AR13" s="10">
        <f t="shared" si="18"/>
        <v>7.1412037037037038E-2</v>
      </c>
      <c r="AS13" s="13">
        <f t="shared" si="14"/>
        <v>7.484510532837671E-2</v>
      </c>
      <c r="AT13" s="6"/>
      <c r="AW13" s="9">
        <v>10</v>
      </c>
      <c r="AX13" s="10">
        <v>6.875E-3</v>
      </c>
      <c r="AY13" s="13">
        <f t="shared" si="15"/>
        <v>7.35694822888283E-2</v>
      </c>
      <c r="BD13" s="4">
        <v>7.0470201858378739E-3</v>
      </c>
      <c r="BE13" s="13">
        <f t="shared" si="5"/>
        <v>7.5168215315603984E-2</v>
      </c>
      <c r="BF13" s="6">
        <v>7.4938271604938281E-2</v>
      </c>
      <c r="BG13" s="6">
        <f t="shared" si="16"/>
        <v>-2.2994371066570318E-4</v>
      </c>
      <c r="BI13" s="6">
        <f t="shared" si="6"/>
        <v>7.484510532837671E-2</v>
      </c>
    </row>
    <row r="14" spans="2:61" x14ac:dyDescent="0.35">
      <c r="B14" s="5">
        <v>11</v>
      </c>
      <c r="C14" s="4">
        <v>4.4675925925925933E-3</v>
      </c>
      <c r="D14" s="4">
        <v>4.5949074074074078E-3</v>
      </c>
      <c r="E14" s="4">
        <v>4.6527777777777774E-3</v>
      </c>
      <c r="F14" s="1">
        <f t="shared" si="7"/>
        <v>4.5717592592592589E-3</v>
      </c>
      <c r="G14" s="6">
        <f t="shared" si="8"/>
        <v>7.593719961550785E-2</v>
      </c>
      <c r="I14" s="5">
        <v>11</v>
      </c>
      <c r="J14" s="5"/>
      <c r="K14" s="4">
        <f t="shared" si="0"/>
        <v>7.1191124639538609E-3</v>
      </c>
      <c r="M14" s="4">
        <f t="shared" si="1"/>
        <v>7.0704564785937073E-3</v>
      </c>
      <c r="N14" s="4"/>
      <c r="O14" s="4">
        <f t="shared" si="19"/>
        <v>4.8655985360153593E-5</v>
      </c>
      <c r="P14" s="9">
        <v>11</v>
      </c>
      <c r="Q14" s="11">
        <v>7.1180555555555554E-3</v>
      </c>
      <c r="R14" s="10">
        <f t="shared" si="17"/>
        <v>7.8761574074074067E-2</v>
      </c>
      <c r="S14" s="13">
        <f t="shared" si="2"/>
        <v>7.5925925925925924E-2</v>
      </c>
      <c r="T14" s="1"/>
      <c r="U14" s="5">
        <v>11</v>
      </c>
      <c r="V14" s="1">
        <v>6.1574074074074074E-3</v>
      </c>
      <c r="W14" s="6">
        <f t="shared" si="3"/>
        <v>7.5418202438332874E-2</v>
      </c>
      <c r="Y14" s="5">
        <v>11</v>
      </c>
      <c r="Z14" s="4">
        <v>5.4398148148148149E-3</v>
      </c>
      <c r="AA14" s="6">
        <f t="shared" si="4"/>
        <v>7.4603174603174602E-2</v>
      </c>
      <c r="AB14" s="6">
        <f t="shared" si="10"/>
        <v>7.6335877862595422E-2</v>
      </c>
      <c r="AD14" s="5">
        <v>11</v>
      </c>
      <c r="AE14" s="13">
        <v>7.593719961550785E-2</v>
      </c>
      <c r="AF14" s="6">
        <v>7.4603174603174602E-2</v>
      </c>
      <c r="AG14" s="6">
        <v>7.5418202438332874E-2</v>
      </c>
      <c r="AI14" s="6">
        <f t="shared" si="11"/>
        <v>7.5319525552338437E-2</v>
      </c>
      <c r="AJ14" s="1">
        <v>7.0601851851851841E-3</v>
      </c>
      <c r="AK14" s="6">
        <f t="shared" si="12"/>
        <v>7.5308641975308635E-2</v>
      </c>
      <c r="AM14" s="1">
        <v>7.0023148148148154E-3</v>
      </c>
      <c r="AN14" s="6">
        <f t="shared" si="13"/>
        <v>7.5248756218905477E-2</v>
      </c>
      <c r="AO14" s="6"/>
      <c r="AP14" s="16">
        <v>11</v>
      </c>
      <c r="AQ14" s="17">
        <v>7.0254629629629634E-3</v>
      </c>
      <c r="AR14" s="17">
        <f t="shared" si="18"/>
        <v>7.8437500000000007E-2</v>
      </c>
      <c r="AS14" s="13">
        <f t="shared" si="14"/>
        <v>7.5216852540272619E-2</v>
      </c>
      <c r="AT14" s="6"/>
      <c r="AW14" s="9">
        <v>11</v>
      </c>
      <c r="AX14" s="17">
        <v>7.3958333333333341E-3</v>
      </c>
      <c r="AY14" s="13">
        <f t="shared" si="15"/>
        <v>7.9142927916769856E-2</v>
      </c>
      <c r="BD14" s="4">
        <v>7.1191124639538609E-3</v>
      </c>
      <c r="BE14" s="13">
        <f t="shared" si="5"/>
        <v>7.593719961550785E-2</v>
      </c>
      <c r="BF14" s="6">
        <v>7.5308641975308635E-2</v>
      </c>
      <c r="BG14" s="6">
        <f t="shared" si="16"/>
        <v>-6.285576401992149E-4</v>
      </c>
      <c r="BI14" s="6">
        <f t="shared" si="6"/>
        <v>7.5216852540272619E-2</v>
      </c>
    </row>
    <row r="15" spans="2:61" x14ac:dyDescent="0.35">
      <c r="B15" s="5">
        <v>12</v>
      </c>
      <c r="C15" s="4">
        <v>4.386574074074074E-3</v>
      </c>
      <c r="D15" s="4">
        <v>4.6412037037037038E-3</v>
      </c>
      <c r="E15" s="4">
        <v>4.6296296296296302E-3</v>
      </c>
      <c r="F15" s="1">
        <f t="shared" si="7"/>
        <v>4.5524691358024691E-3</v>
      </c>
      <c r="G15" s="6">
        <f t="shared" si="8"/>
        <v>7.5616789490547898E-2</v>
      </c>
      <c r="I15" s="5">
        <v>12</v>
      </c>
      <c r="J15" s="5"/>
      <c r="K15" s="4">
        <f t="shared" si="0"/>
        <v>7.0890740147388654E-3</v>
      </c>
      <c r="M15" s="4">
        <f t="shared" si="1"/>
        <v>6.9508434930535884E-3</v>
      </c>
      <c r="N15" s="4"/>
      <c r="O15" s="4">
        <f t="shared" si="19"/>
        <v>1.3823052168527705E-4</v>
      </c>
      <c r="P15" s="9">
        <v>12</v>
      </c>
      <c r="Q15" s="11">
        <v>7.0023148148148154E-3</v>
      </c>
      <c r="R15" s="10">
        <f t="shared" si="17"/>
        <v>8.576388888888889E-2</v>
      </c>
      <c r="S15" s="13">
        <f t="shared" si="2"/>
        <v>7.4691358024691359E-2</v>
      </c>
      <c r="T15" s="1"/>
      <c r="U15" s="5">
        <v>12</v>
      </c>
      <c r="V15" s="1">
        <v>6.053240740740741E-3</v>
      </c>
      <c r="W15" s="6">
        <f t="shared" si="3"/>
        <v>7.4142330592571609E-2</v>
      </c>
      <c r="Y15" s="5">
        <v>12</v>
      </c>
      <c r="Z15" s="4">
        <v>5.4398148148148149E-3</v>
      </c>
      <c r="AA15" s="6">
        <f t="shared" si="4"/>
        <v>7.4603174603174602E-2</v>
      </c>
      <c r="AB15" s="6">
        <f t="shared" si="10"/>
        <v>7.6335877862595422E-2</v>
      </c>
      <c r="AD15" s="5">
        <v>12</v>
      </c>
      <c r="AE15" s="13">
        <v>7.5616789490547898E-2</v>
      </c>
      <c r="AF15" s="6">
        <v>7.4603174603174602E-2</v>
      </c>
      <c r="AG15" s="6">
        <v>7.4142330592571609E-2</v>
      </c>
      <c r="AI15" s="6">
        <f t="shared" si="11"/>
        <v>7.4787431562098036E-2</v>
      </c>
      <c r="AJ15" s="1">
        <v>7.0023148148148154E-3</v>
      </c>
      <c r="AK15" s="6">
        <f t="shared" si="12"/>
        <v>7.4691358024691359E-2</v>
      </c>
      <c r="AM15" s="1">
        <v>6.9560185185185185E-3</v>
      </c>
      <c r="AN15" s="6">
        <f t="shared" si="13"/>
        <v>7.4751243781094531E-2</v>
      </c>
      <c r="AO15" s="6"/>
      <c r="AP15" s="9">
        <v>12</v>
      </c>
      <c r="AQ15" s="10">
        <v>6.9791666666666674E-3</v>
      </c>
      <c r="AR15" s="10">
        <f t="shared" si="18"/>
        <v>8.5416666666666669E-2</v>
      </c>
      <c r="AS15" s="13">
        <f t="shared" si="14"/>
        <v>7.4721189591078069E-2</v>
      </c>
      <c r="AT15" s="6"/>
      <c r="AW15" s="9">
        <v>12</v>
      </c>
      <c r="AX15" s="10">
        <v>7.2222222222222228E-3</v>
      </c>
      <c r="AY15" s="13">
        <f t="shared" si="15"/>
        <v>7.7285112707456E-2</v>
      </c>
      <c r="BD15" s="4">
        <v>7.0890740147388654E-3</v>
      </c>
      <c r="BE15" s="13">
        <f t="shared" si="5"/>
        <v>7.5616789490547898E-2</v>
      </c>
      <c r="BF15" s="6">
        <v>7.4691358024691359E-2</v>
      </c>
      <c r="BG15" s="6">
        <f t="shared" si="16"/>
        <v>-9.2543146585653824E-4</v>
      </c>
      <c r="BI15" s="6">
        <f t="shared" si="6"/>
        <v>7.4721189591078069E-2</v>
      </c>
    </row>
    <row r="16" spans="2:61" x14ac:dyDescent="0.35">
      <c r="B16" s="5">
        <v>13</v>
      </c>
      <c r="C16" s="4">
        <v>4.3749999999999995E-3</v>
      </c>
      <c r="D16" s="4">
        <v>4.4907407407407405E-3</v>
      </c>
      <c r="E16" s="4">
        <v>4.5370370370370365E-3</v>
      </c>
      <c r="F16" s="1">
        <f t="shared" si="7"/>
        <v>4.4675925925925924E-3</v>
      </c>
      <c r="G16" s="6">
        <f t="shared" si="8"/>
        <v>7.4206984940724127E-2</v>
      </c>
      <c r="I16" s="5">
        <v>13</v>
      </c>
      <c r="J16" s="5"/>
      <c r="K16" s="4">
        <f t="shared" si="0"/>
        <v>6.9569048381928865E-3</v>
      </c>
      <c r="M16" s="4">
        <f t="shared" si="1"/>
        <v>6.9641338247802675E-3</v>
      </c>
      <c r="N16" s="4">
        <f t="shared" si="9"/>
        <v>7.2289865873809839E-6</v>
      </c>
      <c r="O16" s="4"/>
      <c r="P16" s="9">
        <v>13</v>
      </c>
      <c r="Q16" s="11">
        <v>6.9444444444444441E-3</v>
      </c>
      <c r="R16" s="10">
        <f t="shared" si="17"/>
        <v>9.2708333333333337E-2</v>
      </c>
      <c r="S16" s="13">
        <f t="shared" si="2"/>
        <v>7.407407407407407E-2</v>
      </c>
      <c r="T16" s="1"/>
      <c r="U16" s="5">
        <v>13</v>
      </c>
      <c r="V16" s="1">
        <v>6.0648148148148145E-3</v>
      </c>
      <c r="W16" s="6">
        <f t="shared" si="3"/>
        <v>7.428409413098952E-2</v>
      </c>
      <c r="Y16" s="5">
        <v>13</v>
      </c>
      <c r="Z16" s="4">
        <v>5.4398148148148149E-3</v>
      </c>
      <c r="AA16" s="6">
        <f t="shared" si="4"/>
        <v>7.4603174603174602E-2</v>
      </c>
      <c r="AB16" s="6">
        <f t="shared" si="10"/>
        <v>7.6335877862595422E-2</v>
      </c>
      <c r="AD16" s="5">
        <v>13</v>
      </c>
      <c r="AE16" s="13">
        <v>7.4206984940724127E-2</v>
      </c>
      <c r="AF16" s="6">
        <v>7.4603174603174602E-2</v>
      </c>
      <c r="AG16" s="6">
        <v>7.428409413098952E-2</v>
      </c>
      <c r="AI16" s="6">
        <f t="shared" si="11"/>
        <v>7.436475122496275E-2</v>
      </c>
      <c r="AJ16" s="1">
        <v>6.9675925925925921E-3</v>
      </c>
      <c r="AK16" s="6">
        <f t="shared" si="12"/>
        <v>7.4320987654320977E-2</v>
      </c>
      <c r="AM16" s="1">
        <v>6.9444444444444441E-3</v>
      </c>
      <c r="AN16" s="6">
        <f t="shared" si="13"/>
        <v>7.4626865671641784E-2</v>
      </c>
      <c r="AO16" s="6"/>
      <c r="AP16" s="16">
        <v>13</v>
      </c>
      <c r="AQ16" s="17">
        <v>6.9675925925925921E-3</v>
      </c>
      <c r="AR16" s="17">
        <f t="shared" si="18"/>
        <v>9.2384259259259263E-2</v>
      </c>
      <c r="AS16" s="13">
        <f t="shared" si="14"/>
        <v>7.4597273853779428E-2</v>
      </c>
      <c r="AT16" s="6"/>
      <c r="AW16" s="9">
        <v>13</v>
      </c>
      <c r="AX16" s="17">
        <v>7.0254629629629634E-3</v>
      </c>
      <c r="AY16" s="13">
        <f t="shared" si="15"/>
        <v>7.5179588803566982E-2</v>
      </c>
      <c r="BD16" s="4">
        <v>6.9569048381928865E-3</v>
      </c>
      <c r="BE16" s="13">
        <f t="shared" si="5"/>
        <v>7.4206984940724127E-2</v>
      </c>
      <c r="BF16" s="6">
        <v>7.4320987654320977E-2</v>
      </c>
      <c r="BG16" s="6">
        <f t="shared" si="16"/>
        <v>1.1400271359685021E-4</v>
      </c>
      <c r="BI16" s="6">
        <f t="shared" si="6"/>
        <v>7.4597273853779428E-2</v>
      </c>
    </row>
    <row r="17" spans="2:61" x14ac:dyDescent="0.35">
      <c r="B17" s="5">
        <v>0.1</v>
      </c>
      <c r="C17" s="4">
        <v>9.9537037037037042E-4</v>
      </c>
      <c r="D17" s="4">
        <v>9.3750000000000007E-4</v>
      </c>
      <c r="E17" s="4">
        <v>8.6805555555555551E-4</v>
      </c>
      <c r="F17" s="1">
        <f t="shared" si="7"/>
        <v>9.3364197530864193E-4</v>
      </c>
      <c r="G17" s="6">
        <f t="shared" si="8"/>
        <v>1.5507850048061518E-2</v>
      </c>
      <c r="I17" s="5">
        <v>0.1</v>
      </c>
      <c r="J17" s="5"/>
      <c r="K17" s="4">
        <f t="shared" si="0"/>
        <v>1.4538609420057674E-3</v>
      </c>
      <c r="M17" s="4">
        <f t="shared" si="1"/>
        <v>7.3096824496739449E-4</v>
      </c>
      <c r="N17" s="4"/>
      <c r="O17" s="4">
        <f t="shared" si="19"/>
        <v>7.2289269703837292E-4</v>
      </c>
      <c r="P17" s="9">
        <v>0.1</v>
      </c>
      <c r="Q17" s="11">
        <v>1.0416666666666667E-3</v>
      </c>
      <c r="R17" s="10">
        <f t="shared" si="17"/>
        <v>9.375E-2</v>
      </c>
      <c r="S17" s="13">
        <f t="shared" si="2"/>
        <v>1.1111111111111112E-2</v>
      </c>
      <c r="T17" s="1"/>
      <c r="U17" s="5">
        <v>0.1</v>
      </c>
      <c r="V17" s="1">
        <v>6.3657407407407402E-4</v>
      </c>
      <c r="W17" s="6">
        <f t="shared" si="3"/>
        <v>7.7969946129855406E-3</v>
      </c>
      <c r="Y17" s="5">
        <v>0.1</v>
      </c>
      <c r="Z17" s="4">
        <v>6.9444444444444447E-4</v>
      </c>
      <c r="AA17" s="6">
        <f t="shared" si="4"/>
        <v>9.5238095238095229E-3</v>
      </c>
      <c r="AB17" s="6">
        <f>0.1/13.1</f>
        <v>7.6335877862595426E-3</v>
      </c>
      <c r="AD17" s="5">
        <v>0.1</v>
      </c>
      <c r="AE17" s="13">
        <v>1.5507850048061518E-2</v>
      </c>
      <c r="AF17" s="6">
        <v>9.5238095238095229E-3</v>
      </c>
      <c r="AG17" s="6">
        <v>7.7969946129855406E-3</v>
      </c>
      <c r="AI17" s="6">
        <f t="shared" si="11"/>
        <v>1.0942884728285527E-2</v>
      </c>
      <c r="AJ17" s="1">
        <v>1.0185185185185186E-3</v>
      </c>
      <c r="AK17" s="6">
        <f t="shared" si="12"/>
        <v>1.0864197530864199E-2</v>
      </c>
      <c r="AM17" s="1">
        <v>9.9537037037037042E-4</v>
      </c>
      <c r="AN17" s="6">
        <f t="shared" si="13"/>
        <v>1.0696517412935324E-2</v>
      </c>
      <c r="AO17" s="6"/>
      <c r="AP17" s="9">
        <v>0.1</v>
      </c>
      <c r="AQ17" s="10">
        <v>1.0185185185185186E-3</v>
      </c>
      <c r="AR17" s="10">
        <f t="shared" si="18"/>
        <v>9.3402777777777779E-2</v>
      </c>
      <c r="AS17" s="13">
        <f t="shared" si="14"/>
        <v>1.0904584882280051E-2</v>
      </c>
      <c r="AT17" s="6"/>
      <c r="AW17" s="9">
        <v>0.1</v>
      </c>
      <c r="AX17" s="10">
        <v>1.0532407407407407E-3</v>
      </c>
      <c r="AY17" s="13">
        <f t="shared" si="15"/>
        <v>1.1270745603170665E-2</v>
      </c>
      <c r="BD17" s="4">
        <v>1.4538609420057674E-3</v>
      </c>
      <c r="BE17" s="13">
        <f t="shared" si="5"/>
        <v>1.5507850048061518E-2</v>
      </c>
      <c r="BF17" s="6">
        <v>1.0864197530864199E-2</v>
      </c>
      <c r="BG17" s="6">
        <f t="shared" si="16"/>
        <v>-4.6436525171973195E-3</v>
      </c>
      <c r="BI17" s="6">
        <f t="shared" si="6"/>
        <v>1.0904584882280051E-2</v>
      </c>
    </row>
    <row r="18" spans="2:61" x14ac:dyDescent="0.35">
      <c r="B18" t="s">
        <v>1</v>
      </c>
      <c r="C18" s="4">
        <f>SUM(C3:C17)</f>
        <v>2012.0589120370371</v>
      </c>
      <c r="D18" s="4">
        <f>SUM(D3:D17)</f>
        <v>2010.0600347222219</v>
      </c>
      <c r="E18" s="4">
        <f>SUM(E3:E17)</f>
        <v>2009.0616666666667</v>
      </c>
      <c r="F18" s="4">
        <f>SUM(F4:F17)</f>
        <v>6.0204475308641973E-2</v>
      </c>
      <c r="G18" s="6">
        <f>SUM(G4:G17)</f>
        <v>0.99999999999999989</v>
      </c>
      <c r="I18" t="s">
        <v>1</v>
      </c>
      <c r="K18" s="4">
        <f>SUM(K4:K17)</f>
        <v>9.375E-2</v>
      </c>
      <c r="M18" s="4">
        <f>SUM(M4:M17)</f>
        <v>9.3750000000000014E-2</v>
      </c>
      <c r="N18" s="4">
        <f>SUM(N4:N17)</f>
        <v>1.3030631575868274E-3</v>
      </c>
      <c r="O18" s="4">
        <f>SUM(O8:O17)</f>
        <v>1.3030631575868114E-3</v>
      </c>
      <c r="P18" s="9" t="s">
        <v>1</v>
      </c>
      <c r="Q18" s="22">
        <f>SUM(Q4:Q17)</f>
        <v>9.375E-2</v>
      </c>
      <c r="R18" s="22"/>
      <c r="S18" s="6">
        <f>SUM(S4:S17)</f>
        <v>1</v>
      </c>
      <c r="T18" s="4"/>
      <c r="U18" t="s">
        <v>1</v>
      </c>
      <c r="V18" s="4">
        <f>SUM(V4:V17)</f>
        <v>8.1643518518518504E-2</v>
      </c>
      <c r="W18" s="6">
        <f>SUM(W4:W17)</f>
        <v>1</v>
      </c>
      <c r="Y18" t="s">
        <v>1</v>
      </c>
      <c r="Z18" s="4">
        <f>SUM(Z3:Z17)</f>
        <v>7.2916666666666671E-2</v>
      </c>
      <c r="AA18" s="6">
        <f>SUM(AA4:AA17)</f>
        <v>0.99999999999999978</v>
      </c>
      <c r="AB18" s="6">
        <f>SUM(AB4:AB17)</f>
        <v>1</v>
      </c>
      <c r="AD18" t="s">
        <v>1</v>
      </c>
      <c r="AE18" s="13">
        <v>0.99999999999999989</v>
      </c>
      <c r="AF18" s="6">
        <v>0.99999999999999978</v>
      </c>
      <c r="AG18" s="6">
        <v>1</v>
      </c>
      <c r="AI18" s="6">
        <f>SUM(AI4:AI17)</f>
        <v>1</v>
      </c>
      <c r="AJ18" s="4">
        <f>SUM(AJ4:AJ17)</f>
        <v>9.3680555555555545E-2</v>
      </c>
      <c r="AK18" s="6">
        <f>SUM(AK4:AK17)</f>
        <v>0.99925925925925907</v>
      </c>
      <c r="AM18" s="4">
        <f>SUM(AM4:AM17)</f>
        <v>9.3055555555555558E-2</v>
      </c>
      <c r="AN18" s="6">
        <f>SUM(AN4:AN17)</f>
        <v>1</v>
      </c>
      <c r="AO18" s="6"/>
      <c r="AP18" s="9" t="s">
        <v>1</v>
      </c>
      <c r="AQ18" s="23">
        <f>SUM(AQ4:AQ17)</f>
        <v>9.3402777777777779E-2</v>
      </c>
      <c r="AR18" s="24"/>
      <c r="AS18" s="6">
        <f>SUM(AS4:AS17)</f>
        <v>1.0000000000000002</v>
      </c>
      <c r="AW18" s="9" t="s">
        <v>1</v>
      </c>
      <c r="AX18" s="20">
        <f>SUM(AX4:AX17)</f>
        <v>9.3449074074074115E-2</v>
      </c>
      <c r="AY18" s="6">
        <f>SUM(AY4:AY17)</f>
        <v>0.99999999999999956</v>
      </c>
      <c r="BD18" s="4">
        <v>9.375E-2</v>
      </c>
      <c r="BE18" s="6">
        <f>SUM(BE4:BE17)</f>
        <v>0.99999999999999989</v>
      </c>
      <c r="BF18" s="6">
        <v>0.99925925925925907</v>
      </c>
      <c r="BG18" s="6"/>
      <c r="BI18" s="6">
        <f>SUM(BI4:BI17)</f>
        <v>1.0000000000000002</v>
      </c>
    </row>
    <row r="19" spans="2:61" x14ac:dyDescent="0.35">
      <c r="B19" t="s">
        <v>2</v>
      </c>
      <c r="C19" s="4">
        <f>+C22/13.1</f>
        <v>0.26982612383375743</v>
      </c>
      <c r="D19" s="4">
        <f t="shared" ref="D19:F19" si="20">+D22/13.1</f>
        <v>0.2749681933842239</v>
      </c>
      <c r="E19" s="4">
        <f t="shared" si="20"/>
        <v>0.28244274809160302</v>
      </c>
      <c r="F19" s="4">
        <f t="shared" si="20"/>
        <v>0.27576335877862596</v>
      </c>
      <c r="I19" t="s">
        <v>2</v>
      </c>
      <c r="K19" s="4">
        <f>+K20/13.1</f>
        <v>7.1564885496183204E-3</v>
      </c>
      <c r="M19" s="4">
        <f>+M20/13.1</f>
        <v>7.1564885496183204E-3</v>
      </c>
      <c r="P19" s="9" t="s">
        <v>2</v>
      </c>
      <c r="Q19" s="22">
        <f>+Q18/13.1</f>
        <v>7.1564885496183204E-3</v>
      </c>
      <c r="R19" s="22"/>
      <c r="S19" s="12"/>
      <c r="U19" t="s">
        <v>2</v>
      </c>
      <c r="V19" s="1">
        <f>+N22/13.1</f>
        <v>0.37393977947413065</v>
      </c>
      <c r="Y19" t="s">
        <v>2</v>
      </c>
      <c r="Z19" s="4">
        <f>+Z22/13.1</f>
        <v>0.26982612383375743</v>
      </c>
      <c r="AD19" t="s">
        <v>2</v>
      </c>
      <c r="AP19" s="15" t="s">
        <v>2</v>
      </c>
      <c r="AQ19" s="22">
        <f>+AQ18/13.1</f>
        <v>7.1299830364715865E-3</v>
      </c>
      <c r="AR19" s="22"/>
      <c r="AW19" s="9" t="s">
        <v>2</v>
      </c>
      <c r="AX19" s="14">
        <f>+AX18/13.1</f>
        <v>7.1335171048911537E-3</v>
      </c>
      <c r="BC19" s="19"/>
      <c r="BD19" s="4">
        <v>7.1564885496183204E-3</v>
      </c>
    </row>
    <row r="20" spans="2:61" x14ac:dyDescent="0.35">
      <c r="K20" s="4">
        <f>+K3</f>
        <v>9.375E-2</v>
      </c>
      <c r="M20" s="4">
        <f>+M3</f>
        <v>9.375E-2</v>
      </c>
      <c r="AM20">
        <v>60</v>
      </c>
      <c r="BD20" s="4">
        <v>9.375E-2</v>
      </c>
    </row>
    <row r="21" spans="2:61" x14ac:dyDescent="0.35">
      <c r="C21" s="2"/>
      <c r="Z21" s="2"/>
      <c r="AJ21" s="3">
        <v>9.375E-2</v>
      </c>
      <c r="AM21">
        <f>+AM20/13.1</f>
        <v>4.5801526717557257</v>
      </c>
    </row>
    <row r="22" spans="2:61" x14ac:dyDescent="0.35">
      <c r="C22" s="4">
        <v>3.5347222222222219</v>
      </c>
      <c r="D22" s="4">
        <v>3.6020833333333333</v>
      </c>
      <c r="E22" s="2">
        <v>3.6999999999999997</v>
      </c>
      <c r="F22" s="2">
        <v>3.6125000000000003</v>
      </c>
      <c r="N22" s="2">
        <v>4.8986111111111112</v>
      </c>
      <c r="Z22" s="4">
        <v>3.5347222222222219</v>
      </c>
      <c r="AJ22">
        <f>2*60+15</f>
        <v>135</v>
      </c>
    </row>
    <row r="24" spans="2:61" x14ac:dyDescent="0.35">
      <c r="I24">
        <v>0.1</v>
      </c>
      <c r="J24" s="7">
        <f>+I24/I25</f>
        <v>7.6335877862595426E-3</v>
      </c>
      <c r="AI24">
        <f t="shared" ref="AI24:AI37" si="21">+AI4*AJ$22</f>
        <v>11.853112122039441</v>
      </c>
      <c r="AJ24">
        <f>+AI24-11</f>
        <v>0.85311212203944109</v>
      </c>
      <c r="AK24">
        <f>+AJ24*60</f>
        <v>51.186727322366465</v>
      </c>
      <c r="AM24">
        <f>+AK24-AM$21</f>
        <v>46.606574650610739</v>
      </c>
    </row>
    <row r="25" spans="2:61" x14ac:dyDescent="0.35">
      <c r="C25">
        <v>60</v>
      </c>
      <c r="I25">
        <v>13.1</v>
      </c>
      <c r="AI25">
        <f t="shared" si="21"/>
        <v>11.531072673504083</v>
      </c>
      <c r="AJ25">
        <f t="shared" ref="AJ25" si="22">+AI25-11</f>
        <v>0.53107267350408272</v>
      </c>
      <c r="AK25">
        <f t="shared" ref="AK25:AK37" si="23">+AJ25*60</f>
        <v>31.864360410244963</v>
      </c>
      <c r="AM25">
        <f t="shared" ref="AM25:AM37" si="24">+AK25-AM$21</f>
        <v>27.284207738489236</v>
      </c>
    </row>
    <row r="26" spans="2:61" x14ac:dyDescent="0.35">
      <c r="C26">
        <v>24</v>
      </c>
      <c r="AI26">
        <f t="shared" si="21"/>
        <v>9.741308594714468</v>
      </c>
      <c r="AJ26">
        <f>+AI26-9</f>
        <v>0.74130859471446797</v>
      </c>
      <c r="AK26">
        <f t="shared" si="23"/>
        <v>44.478515682868078</v>
      </c>
      <c r="AM26">
        <f t="shared" si="24"/>
        <v>39.898363011112352</v>
      </c>
    </row>
    <row r="27" spans="2:61" x14ac:dyDescent="0.35">
      <c r="C27">
        <v>50</v>
      </c>
      <c r="D27">
        <f>+C27/60</f>
        <v>0.83333333333333337</v>
      </c>
      <c r="AI27">
        <f t="shared" si="21"/>
        <v>10.068254520389361</v>
      </c>
      <c r="AJ27">
        <f>+AI27-10</f>
        <v>6.8254520389361417E-2</v>
      </c>
      <c r="AK27">
        <f t="shared" si="23"/>
        <v>4.095271223361685</v>
      </c>
      <c r="AM27">
        <f t="shared" si="24"/>
        <v>-0.48488144839404068</v>
      </c>
    </row>
    <row r="28" spans="2:61" x14ac:dyDescent="0.35">
      <c r="D28">
        <f>+C25+C26+D27</f>
        <v>84.833333333333329</v>
      </c>
      <c r="E28" t="s">
        <v>4</v>
      </c>
      <c r="AI28">
        <f t="shared" si="21"/>
        <v>9.8184423163597661</v>
      </c>
      <c r="AJ28">
        <f>+AI28-9</f>
        <v>0.81844231635976605</v>
      </c>
      <c r="AK28">
        <f t="shared" si="23"/>
        <v>49.106538981585963</v>
      </c>
      <c r="AM28">
        <f t="shared" si="24"/>
        <v>44.526386309830237</v>
      </c>
    </row>
    <row r="29" spans="2:61" x14ac:dyDescent="0.35">
      <c r="D29">
        <f>+D28/13.1</f>
        <v>6.4758269720101778</v>
      </c>
      <c r="AI29">
        <f t="shared" si="21"/>
        <v>9.6817682752031882</v>
      </c>
      <c r="AJ29">
        <f>+AI29-9</f>
        <v>0.68176827520318817</v>
      </c>
      <c r="AK29">
        <f t="shared" si="23"/>
        <v>40.90609651219129</v>
      </c>
      <c r="AM29">
        <f t="shared" si="24"/>
        <v>36.325943840435563</v>
      </c>
    </row>
    <row r="30" spans="2:61" x14ac:dyDescent="0.35">
      <c r="D30">
        <f>+D29-6</f>
        <v>0.47582697201017776</v>
      </c>
      <c r="E30">
        <f>+D30*60</f>
        <v>28.549618320610666</v>
      </c>
      <c r="AI30">
        <f t="shared" si="21"/>
        <v>10.239304931560728</v>
      </c>
      <c r="AJ30">
        <f>+AI30-10</f>
        <v>0.23930493156072785</v>
      </c>
      <c r="AK30">
        <f t="shared" si="23"/>
        <v>14.358295893643671</v>
      </c>
      <c r="AM30">
        <f t="shared" si="24"/>
        <v>9.7781432218879445</v>
      </c>
    </row>
    <row r="31" spans="2:61" x14ac:dyDescent="0.35">
      <c r="D31" s="3">
        <v>0.26944444444444443</v>
      </c>
      <c r="AI31">
        <f t="shared" si="21"/>
        <v>10.169619492958278</v>
      </c>
      <c r="AJ31">
        <f>+AI31-10</f>
        <v>0.16961949295827772</v>
      </c>
      <c r="AK31">
        <f t="shared" si="23"/>
        <v>10.177169577496663</v>
      </c>
      <c r="AM31">
        <f t="shared" si="24"/>
        <v>5.5970169057409374</v>
      </c>
    </row>
    <row r="32" spans="2:61" x14ac:dyDescent="0.35">
      <c r="AI32">
        <f t="shared" si="21"/>
        <v>9.9953740715208514</v>
      </c>
      <c r="AJ32">
        <f>+AI32-9</f>
        <v>0.99537407152085144</v>
      </c>
      <c r="AK32">
        <f t="shared" si="23"/>
        <v>59.722444291251087</v>
      </c>
      <c r="AM32">
        <f t="shared" si="24"/>
        <v>55.14229161949536</v>
      </c>
    </row>
    <row r="33" spans="2:39" x14ac:dyDescent="0.35">
      <c r="AI33">
        <f t="shared" si="21"/>
        <v>10.120772937612402</v>
      </c>
      <c r="AJ33">
        <f>+AI33-10</f>
        <v>0.12077293761240249</v>
      </c>
      <c r="AK33">
        <f t="shared" si="23"/>
        <v>7.2463762567441492</v>
      </c>
      <c r="AM33">
        <f t="shared" si="24"/>
        <v>2.6662235849884235</v>
      </c>
    </row>
    <row r="34" spans="2:39" x14ac:dyDescent="0.35">
      <c r="AI34">
        <f t="shared" si="21"/>
        <v>10.16813594956569</v>
      </c>
      <c r="AJ34">
        <f>+AI34-10</f>
        <v>0.16813594956568956</v>
      </c>
      <c r="AK34">
        <f t="shared" si="23"/>
        <v>10.088156973941373</v>
      </c>
      <c r="AM34">
        <f t="shared" si="24"/>
        <v>5.5080043021856477</v>
      </c>
    </row>
    <row r="35" spans="2:39" x14ac:dyDescent="0.35">
      <c r="AI35">
        <f t="shared" si="21"/>
        <v>10.096303260883236</v>
      </c>
      <c r="AJ35">
        <f>+AI35-10</f>
        <v>9.6303260883235708E-2</v>
      </c>
      <c r="AK35">
        <f t="shared" si="23"/>
        <v>5.7781956529941425</v>
      </c>
      <c r="AM35">
        <f t="shared" si="24"/>
        <v>1.1980429812384168</v>
      </c>
    </row>
    <row r="36" spans="2:39" x14ac:dyDescent="0.35">
      <c r="AI36">
        <f t="shared" si="21"/>
        <v>10.039241415369972</v>
      </c>
      <c r="AJ36">
        <f>+AI36-10</f>
        <v>3.9241415369971833E-2</v>
      </c>
      <c r="AK36">
        <f t="shared" si="23"/>
        <v>2.35448492219831</v>
      </c>
      <c r="AM36">
        <f t="shared" si="24"/>
        <v>-2.2256677495574158</v>
      </c>
    </row>
    <row r="37" spans="2:39" x14ac:dyDescent="0.35">
      <c r="AI37">
        <f t="shared" si="21"/>
        <v>1.4772894383185462</v>
      </c>
      <c r="AJ37">
        <f>+AI37-1</f>
        <v>0.4772894383185462</v>
      </c>
      <c r="AK37">
        <f t="shared" si="23"/>
        <v>28.63736629911277</v>
      </c>
      <c r="AM37">
        <f t="shared" si="24"/>
        <v>24.057213627357044</v>
      </c>
    </row>
    <row r="38" spans="2:39" x14ac:dyDescent="0.35">
      <c r="B38" s="9" t="s">
        <v>0</v>
      </c>
      <c r="C38" s="9" t="s">
        <v>21</v>
      </c>
      <c r="D38" s="9" t="s">
        <v>1</v>
      </c>
      <c r="F38" s="9" t="s">
        <v>0</v>
      </c>
      <c r="G38" s="9" t="s">
        <v>21</v>
      </c>
      <c r="H38" s="9" t="s">
        <v>1</v>
      </c>
      <c r="J38" s="9" t="s">
        <v>0</v>
      </c>
      <c r="K38" s="9" t="s">
        <v>21</v>
      </c>
      <c r="L38" s="9" t="s">
        <v>1</v>
      </c>
    </row>
    <row r="39" spans="2:39" x14ac:dyDescent="0.35">
      <c r="B39" s="16">
        <v>1</v>
      </c>
      <c r="C39" s="17">
        <v>8.2060185185185187E-3</v>
      </c>
      <c r="D39" s="17">
        <f>+C39</f>
        <v>8.2060185185185187E-3</v>
      </c>
      <c r="F39" s="16">
        <v>1</v>
      </c>
      <c r="G39" s="17">
        <v>8.2060185185185187E-3</v>
      </c>
      <c r="H39" s="17">
        <f>+G39</f>
        <v>8.2060185185185187E-3</v>
      </c>
      <c r="J39" s="16">
        <v>1</v>
      </c>
      <c r="K39" s="17">
        <v>8.2060185185185187E-3</v>
      </c>
      <c r="L39" s="17">
        <f>+K39</f>
        <v>8.2060185185185187E-3</v>
      </c>
    </row>
    <row r="40" spans="2:39" x14ac:dyDescent="0.35">
      <c r="B40" s="9">
        <v>2</v>
      </c>
      <c r="C40" s="10">
        <v>7.9976851851851858E-3</v>
      </c>
      <c r="D40" s="10">
        <f>+D39+C40</f>
        <v>1.6203703703703706E-2</v>
      </c>
      <c r="F40" s="9">
        <v>2</v>
      </c>
      <c r="G40" s="10">
        <v>7.9976851851851858E-3</v>
      </c>
      <c r="H40" s="10">
        <f>+H39+G40</f>
        <v>1.6203703703703706E-2</v>
      </c>
      <c r="J40" s="9">
        <v>2</v>
      </c>
      <c r="K40" s="10">
        <v>7.9976851851851858E-3</v>
      </c>
      <c r="L40" s="10">
        <f>+L39+K40</f>
        <v>1.6203703703703706E-2</v>
      </c>
    </row>
    <row r="41" spans="2:39" x14ac:dyDescent="0.35">
      <c r="B41" s="16">
        <v>3</v>
      </c>
      <c r="C41" s="17">
        <v>6.7245370370370367E-3</v>
      </c>
      <c r="D41" s="17">
        <f t="shared" ref="D41:D52" si="25">+D40+C41</f>
        <v>2.2928240740740742E-2</v>
      </c>
      <c r="F41" s="16">
        <v>3</v>
      </c>
      <c r="G41" s="17">
        <v>6.7245370370370367E-3</v>
      </c>
      <c r="H41" s="17">
        <f t="shared" ref="H41:H52" si="26">+H40+G41</f>
        <v>2.2928240740740742E-2</v>
      </c>
      <c r="J41" s="16">
        <v>3</v>
      </c>
      <c r="K41" s="17">
        <v>6.7245370370370367E-3</v>
      </c>
      <c r="L41" s="17">
        <f t="shared" ref="L41:L52" si="27">+L40+K41</f>
        <v>2.2928240740740742E-2</v>
      </c>
    </row>
    <row r="42" spans="2:39" x14ac:dyDescent="0.35">
      <c r="B42" s="9">
        <v>4</v>
      </c>
      <c r="C42" s="10">
        <v>6.9560185185185185E-3</v>
      </c>
      <c r="D42" s="10">
        <f t="shared" si="25"/>
        <v>2.988425925925926E-2</v>
      </c>
      <c r="F42" s="9">
        <v>4</v>
      </c>
      <c r="G42" s="10">
        <v>6.9560185185185185E-3</v>
      </c>
      <c r="H42" s="10">
        <f t="shared" si="26"/>
        <v>2.988425925925926E-2</v>
      </c>
      <c r="J42" s="9">
        <v>4</v>
      </c>
      <c r="K42" s="10">
        <v>6.9560185185185185E-3</v>
      </c>
      <c r="L42" s="10">
        <f t="shared" si="27"/>
        <v>2.988425925925926E-2</v>
      </c>
    </row>
    <row r="43" spans="2:39" x14ac:dyDescent="0.35">
      <c r="B43" s="16">
        <v>5</v>
      </c>
      <c r="C43" s="17">
        <v>6.782407407407408E-3</v>
      </c>
      <c r="D43" s="17">
        <f t="shared" si="25"/>
        <v>3.6666666666666667E-2</v>
      </c>
      <c r="F43" s="16">
        <v>5</v>
      </c>
      <c r="G43" s="17">
        <v>6.782407407407408E-3</v>
      </c>
      <c r="H43" s="17">
        <f t="shared" si="26"/>
        <v>3.6666666666666667E-2</v>
      </c>
      <c r="J43" s="16">
        <v>5</v>
      </c>
      <c r="K43" s="17">
        <v>6.782407407407408E-3</v>
      </c>
      <c r="L43" s="17">
        <f t="shared" si="27"/>
        <v>3.6666666666666667E-2</v>
      </c>
    </row>
    <row r="44" spans="2:39" x14ac:dyDescent="0.35">
      <c r="B44" s="9">
        <v>6</v>
      </c>
      <c r="C44" s="10">
        <v>6.6898148148148142E-3</v>
      </c>
      <c r="D44" s="10">
        <f t="shared" si="25"/>
        <v>4.3356481481481482E-2</v>
      </c>
      <c r="F44" s="9">
        <v>6</v>
      </c>
      <c r="G44" s="10">
        <v>6.6898148148148142E-3</v>
      </c>
      <c r="H44" s="10">
        <f t="shared" si="26"/>
        <v>4.3356481481481482E-2</v>
      </c>
      <c r="J44" s="9">
        <v>6</v>
      </c>
      <c r="K44" s="10">
        <v>6.6898148148148142E-3</v>
      </c>
      <c r="L44" s="10">
        <f t="shared" si="27"/>
        <v>4.3356481481481482E-2</v>
      </c>
    </row>
    <row r="45" spans="2:39" x14ac:dyDescent="0.35">
      <c r="B45" s="16">
        <v>7</v>
      </c>
      <c r="C45" s="17">
        <v>7.0717592592592594E-3</v>
      </c>
      <c r="D45" s="17">
        <f t="shared" si="25"/>
        <v>5.0428240740740739E-2</v>
      </c>
      <c r="F45" s="16">
        <v>7</v>
      </c>
      <c r="G45" s="17">
        <v>7.0717592592592594E-3</v>
      </c>
      <c r="H45" s="17">
        <f t="shared" si="26"/>
        <v>5.0428240740740739E-2</v>
      </c>
      <c r="J45" s="16">
        <v>7</v>
      </c>
      <c r="K45" s="17">
        <v>7.0717592592592594E-3</v>
      </c>
      <c r="L45" s="17">
        <f t="shared" si="27"/>
        <v>5.0428240740740739E-2</v>
      </c>
    </row>
    <row r="46" spans="2:39" x14ac:dyDescent="0.35">
      <c r="B46" s="9">
        <v>8</v>
      </c>
      <c r="C46" s="10">
        <v>7.0254629629629634E-3</v>
      </c>
      <c r="D46" s="10">
        <f t="shared" si="25"/>
        <v>5.7453703703703701E-2</v>
      </c>
      <c r="F46" s="9">
        <v>8</v>
      </c>
      <c r="G46" s="10">
        <v>7.0254629629629634E-3</v>
      </c>
      <c r="H46" s="10">
        <f t="shared" si="26"/>
        <v>5.7453703703703701E-2</v>
      </c>
      <c r="J46" s="9">
        <v>8</v>
      </c>
      <c r="K46" s="10">
        <v>7.0254629629629634E-3</v>
      </c>
      <c r="L46" s="10">
        <f t="shared" si="27"/>
        <v>5.7453703703703701E-2</v>
      </c>
    </row>
    <row r="47" spans="2:39" x14ac:dyDescent="0.35">
      <c r="B47" s="16">
        <v>9</v>
      </c>
      <c r="C47" s="17">
        <v>6.9675925925925921E-3</v>
      </c>
      <c r="D47" s="17">
        <f t="shared" si="25"/>
        <v>6.4421296296296296E-2</v>
      </c>
      <c r="F47" s="16">
        <v>9</v>
      </c>
      <c r="G47" s="17">
        <v>6.9675925925925921E-3</v>
      </c>
      <c r="H47" s="17">
        <f t="shared" si="26"/>
        <v>6.4421296296296296E-2</v>
      </c>
      <c r="J47" s="16">
        <v>9</v>
      </c>
      <c r="K47" s="17">
        <v>6.9675925925925921E-3</v>
      </c>
      <c r="L47" s="17">
        <f t="shared" si="27"/>
        <v>6.4421296296296296E-2</v>
      </c>
    </row>
    <row r="48" spans="2:39" x14ac:dyDescent="0.35">
      <c r="B48" s="9">
        <v>10</v>
      </c>
      <c r="C48" s="10">
        <v>6.9907407407407409E-3</v>
      </c>
      <c r="D48" s="10">
        <f t="shared" si="25"/>
        <v>7.1412037037037038E-2</v>
      </c>
      <c r="F48" s="9">
        <v>10</v>
      </c>
      <c r="G48" s="10">
        <v>6.9907407407407409E-3</v>
      </c>
      <c r="H48" s="10">
        <f t="shared" si="26"/>
        <v>7.1412037037037038E-2</v>
      </c>
      <c r="J48" s="9">
        <v>10</v>
      </c>
      <c r="K48" s="10">
        <v>6.9907407407407409E-3</v>
      </c>
      <c r="L48" s="10">
        <f t="shared" si="27"/>
        <v>7.1412037037037038E-2</v>
      </c>
    </row>
    <row r="49" spans="2:12" x14ac:dyDescent="0.35">
      <c r="B49" s="16">
        <v>11</v>
      </c>
      <c r="C49" s="17">
        <v>7.0254629629629634E-3</v>
      </c>
      <c r="D49" s="17">
        <f t="shared" si="25"/>
        <v>7.8437500000000007E-2</v>
      </c>
      <c r="F49" s="16">
        <v>11</v>
      </c>
      <c r="G49" s="17">
        <v>7.0254629629629634E-3</v>
      </c>
      <c r="H49" s="17">
        <f t="shared" si="26"/>
        <v>7.8437500000000007E-2</v>
      </c>
      <c r="J49" s="16">
        <v>11</v>
      </c>
      <c r="K49" s="17">
        <v>7.0254629629629634E-3</v>
      </c>
      <c r="L49" s="17">
        <f t="shared" si="27"/>
        <v>7.8437500000000007E-2</v>
      </c>
    </row>
    <row r="50" spans="2:12" x14ac:dyDescent="0.35">
      <c r="B50" s="9">
        <v>12</v>
      </c>
      <c r="C50" s="10">
        <v>6.9791666666666674E-3</v>
      </c>
      <c r="D50" s="10">
        <f t="shared" si="25"/>
        <v>8.5416666666666669E-2</v>
      </c>
      <c r="F50" s="9">
        <v>12</v>
      </c>
      <c r="G50" s="10">
        <v>6.9791666666666674E-3</v>
      </c>
      <c r="H50" s="10">
        <f t="shared" si="26"/>
        <v>8.5416666666666669E-2</v>
      </c>
      <c r="J50" s="9">
        <v>12</v>
      </c>
      <c r="K50" s="10">
        <v>6.9791666666666674E-3</v>
      </c>
      <c r="L50" s="10">
        <f t="shared" si="27"/>
        <v>8.5416666666666669E-2</v>
      </c>
    </row>
    <row r="51" spans="2:12" x14ac:dyDescent="0.35">
      <c r="B51" s="16">
        <v>13</v>
      </c>
      <c r="C51" s="17">
        <v>6.9675925925925921E-3</v>
      </c>
      <c r="D51" s="17">
        <f t="shared" si="25"/>
        <v>9.2384259259259263E-2</v>
      </c>
      <c r="F51" s="16">
        <v>13</v>
      </c>
      <c r="G51" s="17">
        <v>6.9675925925925921E-3</v>
      </c>
      <c r="H51" s="17">
        <f t="shared" si="26"/>
        <v>9.2384259259259263E-2</v>
      </c>
      <c r="J51" s="16">
        <v>13</v>
      </c>
      <c r="K51" s="17">
        <v>6.9675925925925921E-3</v>
      </c>
      <c r="L51" s="17">
        <f t="shared" si="27"/>
        <v>9.2384259259259263E-2</v>
      </c>
    </row>
    <row r="52" spans="2:12" x14ac:dyDescent="0.35">
      <c r="B52" s="9">
        <v>0.1</v>
      </c>
      <c r="C52" s="10">
        <v>1.0185185185185186E-3</v>
      </c>
      <c r="D52" s="10">
        <f t="shared" si="25"/>
        <v>9.3402777777777779E-2</v>
      </c>
      <c r="F52" s="9">
        <v>0.1</v>
      </c>
      <c r="G52" s="10">
        <v>1.0185185185185186E-3</v>
      </c>
      <c r="H52" s="10">
        <f t="shared" si="26"/>
        <v>9.3402777777777779E-2</v>
      </c>
      <c r="J52" s="9">
        <v>0.1</v>
      </c>
      <c r="K52" s="10">
        <v>1.0185185185185186E-3</v>
      </c>
      <c r="L52" s="10">
        <f t="shared" si="27"/>
        <v>9.3402777777777779E-2</v>
      </c>
    </row>
    <row r="53" spans="2:12" x14ac:dyDescent="0.35">
      <c r="B53" s="9" t="s">
        <v>1</v>
      </c>
      <c r="C53" s="23">
        <f>SUM(C39:C52)</f>
        <v>9.3402777777777779E-2</v>
      </c>
      <c r="D53" s="24"/>
      <c r="F53" s="9" t="s">
        <v>1</v>
      </c>
      <c r="G53" s="23">
        <f>SUM(G39:G52)</f>
        <v>9.3402777777777779E-2</v>
      </c>
      <c r="H53" s="24"/>
      <c r="J53" s="9" t="s">
        <v>1</v>
      </c>
      <c r="K53" s="23">
        <f>SUM(K39:K52)</f>
        <v>9.3402777777777779E-2</v>
      </c>
      <c r="L53" s="24"/>
    </row>
    <row r="54" spans="2:12" x14ac:dyDescent="0.35">
      <c r="B54" s="15" t="s">
        <v>2</v>
      </c>
      <c r="C54" s="22">
        <f>+C53/13.1</f>
        <v>7.1299830364715865E-3</v>
      </c>
      <c r="D54" s="22"/>
      <c r="F54" s="15" t="s">
        <v>2</v>
      </c>
      <c r="G54" s="22">
        <f>+G53/13.1</f>
        <v>7.1299830364715865E-3</v>
      </c>
      <c r="H54" s="22"/>
      <c r="J54" s="15" t="s">
        <v>2</v>
      </c>
      <c r="K54" s="22">
        <f>+K53/13.1</f>
        <v>7.1299830364715865E-3</v>
      </c>
      <c r="L54" s="22"/>
    </row>
    <row r="57" spans="2:12" x14ac:dyDescent="0.35">
      <c r="B57" s="9" t="s">
        <v>0</v>
      </c>
      <c r="C57" s="9" t="s">
        <v>21</v>
      </c>
      <c r="D57" s="9" t="s">
        <v>1</v>
      </c>
      <c r="F57" s="9" t="s">
        <v>0</v>
      </c>
      <c r="G57" s="9" t="s">
        <v>21</v>
      </c>
      <c r="H57" s="9" t="s">
        <v>1</v>
      </c>
      <c r="J57" s="9" t="s">
        <v>0</v>
      </c>
      <c r="K57" s="9" t="s">
        <v>21</v>
      </c>
      <c r="L57" s="9" t="s">
        <v>1</v>
      </c>
    </row>
    <row r="58" spans="2:12" x14ac:dyDescent="0.35">
      <c r="B58" s="16">
        <v>1</v>
      </c>
      <c r="C58" s="17">
        <v>8.2060185185185187E-3</v>
      </c>
      <c r="D58" s="17">
        <f>+C58</f>
        <v>8.2060185185185187E-3</v>
      </c>
      <c r="F58" s="16">
        <v>1</v>
      </c>
      <c r="G58" s="17">
        <v>8.2060185185185187E-3</v>
      </c>
      <c r="H58" s="17">
        <f>+G58</f>
        <v>8.2060185185185187E-3</v>
      </c>
      <c r="J58" s="16">
        <v>1</v>
      </c>
      <c r="K58" s="17">
        <v>8.2060185185185187E-3</v>
      </c>
      <c r="L58" s="17">
        <f>+K58</f>
        <v>8.2060185185185187E-3</v>
      </c>
    </row>
    <row r="59" spans="2:12" x14ac:dyDescent="0.35">
      <c r="B59" s="9">
        <v>2</v>
      </c>
      <c r="C59" s="10">
        <v>7.9976851851851858E-3</v>
      </c>
      <c r="D59" s="10">
        <f>+D58+C59</f>
        <v>1.6203703703703706E-2</v>
      </c>
      <c r="F59" s="9">
        <v>2</v>
      </c>
      <c r="G59" s="10">
        <v>7.9976851851851858E-3</v>
      </c>
      <c r="H59" s="10">
        <f>+H58+G59</f>
        <v>1.6203703703703706E-2</v>
      </c>
      <c r="J59" s="9">
        <v>2</v>
      </c>
      <c r="K59" s="10">
        <v>7.9976851851851858E-3</v>
      </c>
      <c r="L59" s="10">
        <f>+L58+K59</f>
        <v>1.6203703703703706E-2</v>
      </c>
    </row>
    <row r="60" spans="2:12" x14ac:dyDescent="0.35">
      <c r="B60" s="16">
        <v>3</v>
      </c>
      <c r="C60" s="17">
        <v>6.7245370370370367E-3</v>
      </c>
      <c r="D60" s="17">
        <f t="shared" ref="D60:D71" si="28">+D59+C60</f>
        <v>2.2928240740740742E-2</v>
      </c>
      <c r="F60" s="16">
        <v>3</v>
      </c>
      <c r="G60" s="17">
        <v>6.7245370370370367E-3</v>
      </c>
      <c r="H60" s="17">
        <f t="shared" ref="H60:H71" si="29">+H59+G60</f>
        <v>2.2928240740740742E-2</v>
      </c>
      <c r="J60" s="16">
        <v>3</v>
      </c>
      <c r="K60" s="17">
        <v>6.7245370370370367E-3</v>
      </c>
      <c r="L60" s="17">
        <f t="shared" ref="L60:L71" si="30">+L59+K60</f>
        <v>2.2928240740740742E-2</v>
      </c>
    </row>
    <row r="61" spans="2:12" x14ac:dyDescent="0.35">
      <c r="B61" s="9">
        <v>4</v>
      </c>
      <c r="C61" s="10">
        <v>6.9560185185185185E-3</v>
      </c>
      <c r="D61" s="10">
        <f t="shared" si="28"/>
        <v>2.988425925925926E-2</v>
      </c>
      <c r="F61" s="9">
        <v>4</v>
      </c>
      <c r="G61" s="10">
        <v>6.9560185185185185E-3</v>
      </c>
      <c r="H61" s="10">
        <f t="shared" si="29"/>
        <v>2.988425925925926E-2</v>
      </c>
      <c r="J61" s="9">
        <v>4</v>
      </c>
      <c r="K61" s="10">
        <v>6.9560185185185185E-3</v>
      </c>
      <c r="L61" s="10">
        <f t="shared" si="30"/>
        <v>2.988425925925926E-2</v>
      </c>
    </row>
    <row r="62" spans="2:12" x14ac:dyDescent="0.35">
      <c r="B62" s="16">
        <v>5</v>
      </c>
      <c r="C62" s="17">
        <v>6.782407407407408E-3</v>
      </c>
      <c r="D62" s="17">
        <f t="shared" si="28"/>
        <v>3.6666666666666667E-2</v>
      </c>
      <c r="F62" s="16">
        <v>5</v>
      </c>
      <c r="G62" s="17">
        <v>6.782407407407408E-3</v>
      </c>
      <c r="H62" s="17">
        <f t="shared" si="29"/>
        <v>3.6666666666666667E-2</v>
      </c>
      <c r="J62" s="16">
        <v>5</v>
      </c>
      <c r="K62" s="17">
        <v>6.782407407407408E-3</v>
      </c>
      <c r="L62" s="17">
        <f t="shared" si="30"/>
        <v>3.6666666666666667E-2</v>
      </c>
    </row>
    <row r="63" spans="2:12" x14ac:dyDescent="0.35">
      <c r="B63" s="9">
        <v>6</v>
      </c>
      <c r="C63" s="10">
        <v>6.6898148148148142E-3</v>
      </c>
      <c r="D63" s="10">
        <f t="shared" si="28"/>
        <v>4.3356481481481482E-2</v>
      </c>
      <c r="F63" s="9">
        <v>6</v>
      </c>
      <c r="G63" s="10">
        <v>6.6898148148148142E-3</v>
      </c>
      <c r="H63" s="10">
        <f t="shared" si="29"/>
        <v>4.3356481481481482E-2</v>
      </c>
      <c r="J63" s="9">
        <v>6</v>
      </c>
      <c r="K63" s="10">
        <v>6.6898148148148142E-3</v>
      </c>
      <c r="L63" s="10">
        <f t="shared" si="30"/>
        <v>4.3356481481481482E-2</v>
      </c>
    </row>
    <row r="64" spans="2:12" x14ac:dyDescent="0.35">
      <c r="B64" s="16">
        <v>7</v>
      </c>
      <c r="C64" s="17">
        <v>7.0717592592592594E-3</v>
      </c>
      <c r="D64" s="17">
        <f t="shared" si="28"/>
        <v>5.0428240740740739E-2</v>
      </c>
      <c r="F64" s="16">
        <v>7</v>
      </c>
      <c r="G64" s="17">
        <v>7.0717592592592594E-3</v>
      </c>
      <c r="H64" s="17">
        <f t="shared" si="29"/>
        <v>5.0428240740740739E-2</v>
      </c>
      <c r="J64" s="16">
        <v>7</v>
      </c>
      <c r="K64" s="17">
        <v>7.0717592592592594E-3</v>
      </c>
      <c r="L64" s="17">
        <f t="shared" si="30"/>
        <v>5.0428240740740739E-2</v>
      </c>
    </row>
    <row r="65" spans="2:12" x14ac:dyDescent="0.35">
      <c r="B65" s="9">
        <v>8</v>
      </c>
      <c r="C65" s="10">
        <v>7.0254629629629634E-3</v>
      </c>
      <c r="D65" s="10">
        <f t="shared" si="28"/>
        <v>5.7453703703703701E-2</v>
      </c>
      <c r="F65" s="9">
        <v>8</v>
      </c>
      <c r="G65" s="10">
        <v>7.0254629629629634E-3</v>
      </c>
      <c r="H65" s="10">
        <f t="shared" si="29"/>
        <v>5.7453703703703701E-2</v>
      </c>
      <c r="J65" s="9">
        <v>8</v>
      </c>
      <c r="K65" s="10">
        <v>7.0254629629629634E-3</v>
      </c>
      <c r="L65" s="10">
        <f t="shared" si="30"/>
        <v>5.7453703703703701E-2</v>
      </c>
    </row>
    <row r="66" spans="2:12" x14ac:dyDescent="0.35">
      <c r="B66" s="16">
        <v>9</v>
      </c>
      <c r="C66" s="17">
        <v>6.9675925925925921E-3</v>
      </c>
      <c r="D66" s="17">
        <f t="shared" si="28"/>
        <v>6.4421296296296296E-2</v>
      </c>
      <c r="F66" s="16">
        <v>9</v>
      </c>
      <c r="G66" s="17">
        <v>6.9675925925925921E-3</v>
      </c>
      <c r="H66" s="17">
        <f t="shared" si="29"/>
        <v>6.4421296296296296E-2</v>
      </c>
      <c r="J66" s="16">
        <v>9</v>
      </c>
      <c r="K66" s="17">
        <v>6.9675925925925921E-3</v>
      </c>
      <c r="L66" s="17">
        <f t="shared" si="30"/>
        <v>6.4421296296296296E-2</v>
      </c>
    </row>
    <row r="67" spans="2:12" x14ac:dyDescent="0.35">
      <c r="B67" s="9">
        <v>10</v>
      </c>
      <c r="C67" s="10">
        <v>6.9907407407407409E-3</v>
      </c>
      <c r="D67" s="10">
        <f t="shared" si="28"/>
        <v>7.1412037037037038E-2</v>
      </c>
      <c r="F67" s="9">
        <v>10</v>
      </c>
      <c r="G67" s="10">
        <v>6.9907407407407409E-3</v>
      </c>
      <c r="H67" s="10">
        <f t="shared" si="29"/>
        <v>7.1412037037037038E-2</v>
      </c>
      <c r="J67" s="9">
        <v>10</v>
      </c>
      <c r="K67" s="10">
        <v>6.9907407407407409E-3</v>
      </c>
      <c r="L67" s="10">
        <f t="shared" si="30"/>
        <v>7.1412037037037038E-2</v>
      </c>
    </row>
    <row r="68" spans="2:12" x14ac:dyDescent="0.35">
      <c r="B68" s="16">
        <v>11</v>
      </c>
      <c r="C68" s="17">
        <v>7.0254629629629634E-3</v>
      </c>
      <c r="D68" s="17">
        <f t="shared" si="28"/>
        <v>7.8437500000000007E-2</v>
      </c>
      <c r="F68" s="16">
        <v>11</v>
      </c>
      <c r="G68" s="17">
        <v>7.0254629629629634E-3</v>
      </c>
      <c r="H68" s="17">
        <f t="shared" si="29"/>
        <v>7.8437500000000007E-2</v>
      </c>
      <c r="J68" s="16">
        <v>11</v>
      </c>
      <c r="K68" s="17">
        <v>7.0254629629629634E-3</v>
      </c>
      <c r="L68" s="17">
        <f t="shared" si="30"/>
        <v>7.8437500000000007E-2</v>
      </c>
    </row>
    <row r="69" spans="2:12" x14ac:dyDescent="0.35">
      <c r="B69" s="9">
        <v>12</v>
      </c>
      <c r="C69" s="10">
        <v>6.9791666666666674E-3</v>
      </c>
      <c r="D69" s="10">
        <f t="shared" si="28"/>
        <v>8.5416666666666669E-2</v>
      </c>
      <c r="F69" s="9">
        <v>12</v>
      </c>
      <c r="G69" s="10">
        <v>6.9791666666666674E-3</v>
      </c>
      <c r="H69" s="10">
        <f t="shared" si="29"/>
        <v>8.5416666666666669E-2</v>
      </c>
      <c r="J69" s="9">
        <v>12</v>
      </c>
      <c r="K69" s="10">
        <v>6.9791666666666674E-3</v>
      </c>
      <c r="L69" s="10">
        <f t="shared" si="30"/>
        <v>8.5416666666666669E-2</v>
      </c>
    </row>
    <row r="70" spans="2:12" x14ac:dyDescent="0.35">
      <c r="B70" s="16">
        <v>13</v>
      </c>
      <c r="C70" s="17">
        <v>6.9675925925925921E-3</v>
      </c>
      <c r="D70" s="17">
        <f t="shared" si="28"/>
        <v>9.2384259259259263E-2</v>
      </c>
      <c r="F70" s="16">
        <v>13</v>
      </c>
      <c r="G70" s="17">
        <v>6.9675925925925921E-3</v>
      </c>
      <c r="H70" s="17">
        <f t="shared" si="29"/>
        <v>9.2384259259259263E-2</v>
      </c>
      <c r="J70" s="16">
        <v>13</v>
      </c>
      <c r="K70" s="17">
        <v>6.9675925925925921E-3</v>
      </c>
      <c r="L70" s="17">
        <f t="shared" si="30"/>
        <v>9.2384259259259263E-2</v>
      </c>
    </row>
    <row r="71" spans="2:12" x14ac:dyDescent="0.35">
      <c r="B71" s="9">
        <v>0.1</v>
      </c>
      <c r="C71" s="10">
        <v>1.0185185185185186E-3</v>
      </c>
      <c r="D71" s="10">
        <f t="shared" si="28"/>
        <v>9.3402777777777779E-2</v>
      </c>
      <c r="F71" s="9">
        <v>0.1</v>
      </c>
      <c r="G71" s="10">
        <v>1.0185185185185186E-3</v>
      </c>
      <c r="H71" s="10">
        <f t="shared" si="29"/>
        <v>9.3402777777777779E-2</v>
      </c>
      <c r="J71" s="9">
        <v>0.1</v>
      </c>
      <c r="K71" s="10">
        <v>1.0185185185185186E-3</v>
      </c>
      <c r="L71" s="10">
        <f t="shared" si="30"/>
        <v>9.3402777777777779E-2</v>
      </c>
    </row>
    <row r="72" spans="2:12" x14ac:dyDescent="0.35">
      <c r="B72" s="9" t="s">
        <v>1</v>
      </c>
      <c r="C72" s="23">
        <f>SUM(C58:C71)</f>
        <v>9.3402777777777779E-2</v>
      </c>
      <c r="D72" s="24"/>
      <c r="F72" s="9" t="s">
        <v>1</v>
      </c>
      <c r="G72" s="23">
        <f>SUM(G58:G71)</f>
        <v>9.3402777777777779E-2</v>
      </c>
      <c r="H72" s="24"/>
      <c r="J72" s="9" t="s">
        <v>1</v>
      </c>
      <c r="K72" s="23">
        <f>SUM(K58:K71)</f>
        <v>9.3402777777777779E-2</v>
      </c>
      <c r="L72" s="24"/>
    </row>
    <row r="73" spans="2:12" x14ac:dyDescent="0.35">
      <c r="B73" s="15" t="s">
        <v>2</v>
      </c>
      <c r="C73" s="22">
        <f>+C72/13.1</f>
        <v>7.1299830364715865E-3</v>
      </c>
      <c r="D73" s="22"/>
      <c r="F73" s="15" t="s">
        <v>2</v>
      </c>
      <c r="G73" s="22">
        <f>+G72/13.1</f>
        <v>7.1299830364715865E-3</v>
      </c>
      <c r="H73" s="22"/>
      <c r="J73" s="15" t="s">
        <v>2</v>
      </c>
      <c r="K73" s="22">
        <f>+K72/13.1</f>
        <v>7.1299830364715865E-3</v>
      </c>
      <c r="L73" s="22"/>
    </row>
  </sheetData>
  <mergeCells count="16">
    <mergeCell ref="C72:D72"/>
    <mergeCell ref="C73:D73"/>
    <mergeCell ref="G72:H72"/>
    <mergeCell ref="G73:H73"/>
    <mergeCell ref="K72:L72"/>
    <mergeCell ref="K73:L73"/>
    <mergeCell ref="C54:D54"/>
    <mergeCell ref="G53:H53"/>
    <mergeCell ref="G54:H54"/>
    <mergeCell ref="K53:L53"/>
    <mergeCell ref="K54:L54"/>
    <mergeCell ref="Q18:R18"/>
    <mergeCell ref="Q19:R19"/>
    <mergeCell ref="AQ18:AR18"/>
    <mergeCell ref="AQ19:AR19"/>
    <mergeCell ref="C53:D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AN42"/>
  <sheetViews>
    <sheetView tabSelected="1" topLeftCell="Y17" workbookViewId="0">
      <selection activeCell="K22" sqref="K22"/>
    </sheetView>
  </sheetViews>
  <sheetFormatPr defaultRowHeight="14.5" x14ac:dyDescent="0.35"/>
  <sheetData>
    <row r="2" spans="3:6" x14ac:dyDescent="0.35">
      <c r="C2" s="3">
        <v>9.375E-2</v>
      </c>
    </row>
    <row r="4" spans="3:6" x14ac:dyDescent="0.35">
      <c r="C4" s="9" t="s">
        <v>0</v>
      </c>
      <c r="D4" s="9" t="s">
        <v>13</v>
      </c>
      <c r="E4" s="9" t="s">
        <v>12</v>
      </c>
    </row>
    <row r="5" spans="3:6" x14ac:dyDescent="0.35">
      <c r="C5" s="16">
        <v>1</v>
      </c>
      <c r="D5" s="17">
        <v>8.2060185185185187E-3</v>
      </c>
      <c r="E5" s="17">
        <f>+D5</f>
        <v>8.2060185185185187E-3</v>
      </c>
      <c r="F5" s="13">
        <f>+D5/D$19</f>
        <v>8.7856257744733587E-2</v>
      </c>
    </row>
    <row r="6" spans="3:6" x14ac:dyDescent="0.35">
      <c r="C6" s="9">
        <v>2</v>
      </c>
      <c r="D6" s="10">
        <v>7.9976851851851858E-3</v>
      </c>
      <c r="E6" s="10">
        <f>+E5+D6</f>
        <v>1.6203703703703706E-2</v>
      </c>
      <c r="F6" s="13">
        <f t="shared" ref="F6:F19" si="0">+D6/D$19</f>
        <v>8.5625774473358118E-2</v>
      </c>
    </row>
    <row r="7" spans="3:6" x14ac:dyDescent="0.35">
      <c r="C7" s="16">
        <v>3</v>
      </c>
      <c r="D7" s="17">
        <v>6.7245370370370367E-3</v>
      </c>
      <c r="E7" s="17">
        <f t="shared" ref="E7:E18" si="1">+E6+D7</f>
        <v>2.2928240740740742E-2</v>
      </c>
      <c r="F7" s="13">
        <f t="shared" si="0"/>
        <v>7.1995043370508049E-2</v>
      </c>
    </row>
    <row r="8" spans="3:6" x14ac:dyDescent="0.35">
      <c r="C8" s="9">
        <v>4</v>
      </c>
      <c r="D8" s="10">
        <v>6.9560185185185185E-3</v>
      </c>
      <c r="E8" s="10">
        <f t="shared" si="1"/>
        <v>2.988425925925926E-2</v>
      </c>
      <c r="F8" s="13">
        <f t="shared" si="0"/>
        <v>7.4473358116480787E-2</v>
      </c>
    </row>
    <row r="9" spans="3:6" x14ac:dyDescent="0.35">
      <c r="C9" s="16">
        <v>5</v>
      </c>
      <c r="D9" s="17">
        <v>6.782407407407408E-3</v>
      </c>
      <c r="E9" s="17">
        <f t="shared" si="1"/>
        <v>3.6666666666666667E-2</v>
      </c>
      <c r="F9" s="13">
        <f t="shared" si="0"/>
        <v>7.2614622057001241E-2</v>
      </c>
    </row>
    <row r="10" spans="3:6" x14ac:dyDescent="0.35">
      <c r="C10" s="9">
        <v>6</v>
      </c>
      <c r="D10" s="10">
        <v>6.6898148148148142E-3</v>
      </c>
      <c r="E10" s="10">
        <f t="shared" si="1"/>
        <v>4.3356481481481482E-2</v>
      </c>
      <c r="F10" s="13">
        <f t="shared" si="0"/>
        <v>7.162329615861214E-2</v>
      </c>
    </row>
    <row r="11" spans="3:6" x14ac:dyDescent="0.35">
      <c r="C11" s="16">
        <v>7</v>
      </c>
      <c r="D11" s="17">
        <v>7.0717592592592594E-3</v>
      </c>
      <c r="E11" s="17">
        <f t="shared" si="1"/>
        <v>5.0428240740740739E-2</v>
      </c>
      <c r="F11" s="13">
        <f t="shared" si="0"/>
        <v>7.5712515489467169E-2</v>
      </c>
    </row>
    <row r="12" spans="3:6" x14ac:dyDescent="0.35">
      <c r="C12" s="9">
        <v>8</v>
      </c>
      <c r="D12" s="10">
        <v>7.0254629629629634E-3</v>
      </c>
      <c r="E12" s="10">
        <f t="shared" si="1"/>
        <v>5.7453703703703701E-2</v>
      </c>
      <c r="F12" s="13">
        <f t="shared" si="0"/>
        <v>7.5216852540272619E-2</v>
      </c>
    </row>
    <row r="13" spans="3:6" x14ac:dyDescent="0.35">
      <c r="C13" s="16">
        <v>9</v>
      </c>
      <c r="D13" s="17">
        <v>6.9675925925925921E-3</v>
      </c>
      <c r="E13" s="17">
        <f t="shared" si="1"/>
        <v>6.4421296296296296E-2</v>
      </c>
      <c r="F13" s="13">
        <f t="shared" si="0"/>
        <v>7.4597273853779428E-2</v>
      </c>
    </row>
    <row r="14" spans="3:6" x14ac:dyDescent="0.35">
      <c r="C14" s="9">
        <v>10</v>
      </c>
      <c r="D14" s="10">
        <v>6.9907407407407409E-3</v>
      </c>
      <c r="E14" s="10">
        <f t="shared" si="1"/>
        <v>7.1412037037037038E-2</v>
      </c>
      <c r="F14" s="13">
        <f t="shared" si="0"/>
        <v>7.484510532837671E-2</v>
      </c>
    </row>
    <row r="15" spans="3:6" x14ac:dyDescent="0.35">
      <c r="C15" s="16">
        <v>11</v>
      </c>
      <c r="D15" s="17">
        <v>7.0254629629629634E-3</v>
      </c>
      <c r="E15" s="17">
        <f t="shared" si="1"/>
        <v>7.8437500000000007E-2</v>
      </c>
      <c r="F15" s="13">
        <f t="shared" si="0"/>
        <v>7.5216852540272619E-2</v>
      </c>
    </row>
    <row r="16" spans="3:6" x14ac:dyDescent="0.35">
      <c r="C16" s="9">
        <v>12</v>
      </c>
      <c r="D16" s="10">
        <v>6.9791666666666674E-3</v>
      </c>
      <c r="E16" s="10">
        <f t="shared" si="1"/>
        <v>8.5416666666666669E-2</v>
      </c>
      <c r="F16" s="13">
        <f t="shared" si="0"/>
        <v>7.4721189591078069E-2</v>
      </c>
    </row>
    <row r="17" spans="3:40" x14ac:dyDescent="0.35">
      <c r="C17" s="16">
        <v>13</v>
      </c>
      <c r="D17" s="17">
        <v>6.9675925925925921E-3</v>
      </c>
      <c r="E17" s="17">
        <f t="shared" si="1"/>
        <v>9.2384259259259263E-2</v>
      </c>
      <c r="F17" s="13">
        <f t="shared" si="0"/>
        <v>7.4597273853779428E-2</v>
      </c>
    </row>
    <row r="18" spans="3:40" x14ac:dyDescent="0.35">
      <c r="C18" s="9">
        <v>0.1</v>
      </c>
      <c r="D18" s="10">
        <v>1.0185185185185186E-3</v>
      </c>
      <c r="E18" s="10">
        <f t="shared" si="1"/>
        <v>9.3402777777777779E-2</v>
      </c>
      <c r="F18" s="13">
        <f t="shared" si="0"/>
        <v>1.0904584882280051E-2</v>
      </c>
    </row>
    <row r="19" spans="3:40" x14ac:dyDescent="0.35">
      <c r="C19" s="9" t="s">
        <v>1</v>
      </c>
      <c r="D19" s="23">
        <f>SUM(D5:D18)</f>
        <v>9.3402777777777779E-2</v>
      </c>
      <c r="E19" s="24"/>
      <c r="F19" s="13">
        <f t="shared" si="0"/>
        <v>1</v>
      </c>
    </row>
    <row r="20" spans="3:40" x14ac:dyDescent="0.35">
      <c r="C20" s="15" t="s">
        <v>2</v>
      </c>
      <c r="D20" s="22">
        <f>+D19/13.1</f>
        <v>7.1299830364715865E-3</v>
      </c>
      <c r="E20" s="22"/>
    </row>
    <row r="24" spans="3:40" x14ac:dyDescent="0.35">
      <c r="C24" s="3">
        <v>6.25E-2</v>
      </c>
      <c r="H24" s="3">
        <v>6.9444444444444434E-2</v>
      </c>
      <c r="M24" s="3">
        <v>7.6388888888888895E-2</v>
      </c>
      <c r="R24" s="3">
        <v>8.3333333333333329E-2</v>
      </c>
      <c r="W24" s="3">
        <v>9.0277777777777776E-2</v>
      </c>
      <c r="AB24" s="3">
        <v>9.7222222222222224E-2</v>
      </c>
      <c r="AG24" s="3">
        <v>0.10416666666666667</v>
      </c>
      <c r="AL24" s="3">
        <v>0.11458333333333333</v>
      </c>
    </row>
    <row r="26" spans="3:40" x14ac:dyDescent="0.35">
      <c r="C26" s="9" t="s">
        <v>0</v>
      </c>
      <c r="D26" s="9" t="s">
        <v>13</v>
      </c>
      <c r="E26" s="9" t="s">
        <v>12</v>
      </c>
      <c r="H26" s="9" t="s">
        <v>0</v>
      </c>
      <c r="I26" s="9" t="s">
        <v>13</v>
      </c>
      <c r="J26" s="9" t="s">
        <v>12</v>
      </c>
      <c r="M26" s="9" t="s">
        <v>0</v>
      </c>
      <c r="N26" s="9" t="s">
        <v>13</v>
      </c>
      <c r="O26" s="9" t="s">
        <v>12</v>
      </c>
      <c r="R26" s="9" t="s">
        <v>0</v>
      </c>
      <c r="S26" s="9" t="s">
        <v>13</v>
      </c>
      <c r="T26" s="9" t="s">
        <v>12</v>
      </c>
      <c r="W26" s="9" t="s">
        <v>0</v>
      </c>
      <c r="X26" s="9" t="s">
        <v>13</v>
      </c>
      <c r="Y26" s="9" t="s">
        <v>12</v>
      </c>
      <c r="AB26" s="9" t="s">
        <v>0</v>
      </c>
      <c r="AC26" s="9" t="s">
        <v>13</v>
      </c>
      <c r="AD26" s="9" t="s">
        <v>12</v>
      </c>
      <c r="AG26" s="9" t="s">
        <v>0</v>
      </c>
      <c r="AH26" s="9" t="s">
        <v>13</v>
      </c>
      <c r="AI26" s="9" t="s">
        <v>12</v>
      </c>
      <c r="AL26" s="9" t="s">
        <v>0</v>
      </c>
      <c r="AM26" s="9" t="s">
        <v>13</v>
      </c>
      <c r="AN26" s="9" t="s">
        <v>12</v>
      </c>
    </row>
    <row r="27" spans="3:40" x14ac:dyDescent="0.35">
      <c r="C27" s="16">
        <v>1</v>
      </c>
      <c r="D27" s="17">
        <f>+F5*D$41</f>
        <v>5.4910161090458492E-3</v>
      </c>
      <c r="E27" s="17">
        <f>+D27</f>
        <v>5.4910161090458492E-3</v>
      </c>
      <c r="F27" s="13"/>
      <c r="H27" s="16">
        <v>1</v>
      </c>
      <c r="I27" s="17">
        <f>+F5*I$41</f>
        <v>6.101129010050943E-3</v>
      </c>
      <c r="J27" s="17">
        <f>+I27</f>
        <v>6.101129010050943E-3</v>
      </c>
      <c r="K27" s="13"/>
      <c r="M27" s="16">
        <v>1</v>
      </c>
      <c r="N27" s="17">
        <f>+F5*N$41</f>
        <v>6.7112419110560385E-3</v>
      </c>
      <c r="O27" s="17">
        <f>+N27</f>
        <v>6.7112419110560385E-3</v>
      </c>
      <c r="R27" s="16">
        <v>1</v>
      </c>
      <c r="S27" s="17">
        <f>+F5*S$41</f>
        <v>7.3213548120611323E-3</v>
      </c>
      <c r="T27" s="17">
        <f>+S27</f>
        <v>7.3213548120611323E-3</v>
      </c>
      <c r="W27" s="16">
        <v>1</v>
      </c>
      <c r="X27" s="17">
        <f>+F5*X$41</f>
        <v>7.9314677130662269E-3</v>
      </c>
      <c r="Y27" s="17">
        <f>+X27</f>
        <v>7.9314677130662269E-3</v>
      </c>
      <c r="AB27" s="16">
        <v>1</v>
      </c>
      <c r="AC27" s="17">
        <f>+F5*AC$41</f>
        <v>8.5415806140713216E-3</v>
      </c>
      <c r="AD27" s="17">
        <f>+AC27</f>
        <v>8.5415806140713216E-3</v>
      </c>
      <c r="AG27" s="16">
        <v>1</v>
      </c>
      <c r="AH27" s="17">
        <f>+F5*AH$41</f>
        <v>9.1516935150764162E-3</v>
      </c>
      <c r="AI27" s="17">
        <f>+AH27</f>
        <v>9.1516935150764162E-3</v>
      </c>
      <c r="AL27" s="16">
        <v>1</v>
      </c>
      <c r="AM27" s="17">
        <f>+F5*AM$41</f>
        <v>1.0066862866584057E-2</v>
      </c>
      <c r="AN27" s="17">
        <f>+AM27</f>
        <v>1.0066862866584057E-2</v>
      </c>
    </row>
    <row r="28" spans="3:40" x14ac:dyDescent="0.35">
      <c r="C28" s="9">
        <v>2</v>
      </c>
      <c r="D28" s="21">
        <f t="shared" ref="D28:D40" si="2">+F6*D$41</f>
        <v>5.3516109045848824E-3</v>
      </c>
      <c r="E28" s="10">
        <f>+E27+D28</f>
        <v>1.0842627013630732E-2</v>
      </c>
      <c r="F28" s="13"/>
      <c r="H28" s="9">
        <v>2</v>
      </c>
      <c r="I28" s="21">
        <f t="shared" ref="I28:I40" si="3">+F6*I$41</f>
        <v>5.946234338427646E-3</v>
      </c>
      <c r="J28" s="10">
        <f>+J27+I28</f>
        <v>1.2047363348478588E-2</v>
      </c>
      <c r="K28" s="13"/>
      <c r="M28" s="9">
        <v>2</v>
      </c>
      <c r="N28" s="21">
        <f t="shared" ref="N28:N40" si="4">+F6*N$41</f>
        <v>6.5408577722704123E-3</v>
      </c>
      <c r="O28" s="10">
        <f>+O27+N28</f>
        <v>1.3252099683326451E-2</v>
      </c>
      <c r="R28" s="9">
        <v>2</v>
      </c>
      <c r="S28" s="21">
        <f t="shared" ref="S28:S40" si="5">+F6*S$41</f>
        <v>7.1354812061131759E-3</v>
      </c>
      <c r="T28" s="10">
        <f>+T27+S28</f>
        <v>1.4456836018174308E-2</v>
      </c>
      <c r="W28" s="9">
        <v>2</v>
      </c>
      <c r="X28" s="21">
        <f t="shared" ref="X28:X40" si="6">+F6*X$41</f>
        <v>7.7301046399559413E-3</v>
      </c>
      <c r="Y28" s="10">
        <f>+Y27+X28</f>
        <v>1.5661572353022169E-2</v>
      </c>
      <c r="AB28" s="9">
        <v>2</v>
      </c>
      <c r="AC28" s="21">
        <f t="shared" ref="AC28:AC40" si="7">+F6*AC$41</f>
        <v>8.3247280737987067E-3</v>
      </c>
      <c r="AD28" s="10">
        <f>+AD27+AC28</f>
        <v>1.6866308687870028E-2</v>
      </c>
      <c r="AG28" s="9">
        <v>2</v>
      </c>
      <c r="AH28" s="21">
        <f t="shared" ref="AH28:AH40" si="8">+F6*AH$41</f>
        <v>8.9193515076414712E-3</v>
      </c>
      <c r="AI28" s="10">
        <f>+AI27+AH28</f>
        <v>1.8071045022717887E-2</v>
      </c>
      <c r="AL28" s="9">
        <v>2</v>
      </c>
      <c r="AM28" s="21">
        <f t="shared" ref="AM28:AM40" si="9">+F6*AM$41</f>
        <v>9.8112866584056171E-3</v>
      </c>
      <c r="AN28" s="10">
        <f>+AN27+AM28</f>
        <v>1.9878149524989674E-2</v>
      </c>
    </row>
    <row r="29" spans="3:40" x14ac:dyDescent="0.35">
      <c r="C29" s="16">
        <v>3</v>
      </c>
      <c r="D29" s="17">
        <f t="shared" si="2"/>
        <v>4.4996902106567531E-3</v>
      </c>
      <c r="E29" s="17">
        <f t="shared" ref="E29:E40" si="10">+E28+D29</f>
        <v>1.5342317224287486E-2</v>
      </c>
      <c r="F29" s="13"/>
      <c r="H29" s="16">
        <v>3</v>
      </c>
      <c r="I29" s="17">
        <f t="shared" si="3"/>
        <v>4.999655789618614E-3</v>
      </c>
      <c r="J29" s="17">
        <f t="shared" ref="J29:J40" si="11">+J28+I29</f>
        <v>1.7047019138097204E-2</v>
      </c>
      <c r="K29" s="13"/>
      <c r="M29" s="16">
        <v>3</v>
      </c>
      <c r="N29" s="17">
        <f t="shared" si="4"/>
        <v>5.4996213685804766E-3</v>
      </c>
      <c r="O29" s="17">
        <f t="shared" ref="O29:O40" si="12">+O28+N29</f>
        <v>1.8751721051906929E-2</v>
      </c>
      <c r="R29" s="16">
        <v>3</v>
      </c>
      <c r="S29" s="17">
        <f t="shared" si="5"/>
        <v>5.9995869475423375E-3</v>
      </c>
      <c r="T29" s="17">
        <f t="shared" ref="T29:T40" si="13">+T28+S29</f>
        <v>2.0456422965716647E-2</v>
      </c>
      <c r="W29" s="16">
        <v>3</v>
      </c>
      <c r="X29" s="17">
        <f t="shared" si="6"/>
        <v>6.4995525265041992E-3</v>
      </c>
      <c r="Y29" s="17">
        <f t="shared" ref="Y29:Y40" si="14">+Y28+X29</f>
        <v>2.2161124879526369E-2</v>
      </c>
      <c r="AB29" s="16">
        <v>3</v>
      </c>
      <c r="AC29" s="17">
        <f t="shared" si="7"/>
        <v>6.9995181054660601E-3</v>
      </c>
      <c r="AD29" s="17">
        <f t="shared" ref="AD29:AD40" si="15">+AD28+AC29</f>
        <v>2.3865826793336088E-2</v>
      </c>
      <c r="AG29" s="16">
        <v>3</v>
      </c>
      <c r="AH29" s="17">
        <f t="shared" si="8"/>
        <v>7.4994836844279218E-3</v>
      </c>
      <c r="AI29" s="17">
        <f t="shared" ref="AI29:AI40" si="16">+AI28+AH29</f>
        <v>2.5570528707145809E-2</v>
      </c>
      <c r="AL29" s="16">
        <v>3</v>
      </c>
      <c r="AM29" s="17">
        <f t="shared" si="9"/>
        <v>8.249432052870714E-3</v>
      </c>
      <c r="AN29" s="17">
        <f t="shared" ref="AN29:AN40" si="17">+AN28+AM29</f>
        <v>2.812758157786039E-2</v>
      </c>
    </row>
    <row r="30" spans="3:40" x14ac:dyDescent="0.35">
      <c r="C30" s="9">
        <v>4</v>
      </c>
      <c r="D30" s="21">
        <f t="shared" si="2"/>
        <v>4.6545848822800492E-3</v>
      </c>
      <c r="E30" s="10">
        <f t="shared" si="10"/>
        <v>1.9996902106567536E-2</v>
      </c>
      <c r="F30" s="13"/>
      <c r="H30" s="9">
        <v>4</v>
      </c>
      <c r="I30" s="21">
        <f t="shared" si="3"/>
        <v>5.1717609803111648E-3</v>
      </c>
      <c r="J30" s="10">
        <f t="shared" si="11"/>
        <v>2.2218780118408367E-2</v>
      </c>
      <c r="K30" s="13"/>
      <c r="M30" s="9">
        <v>4</v>
      </c>
      <c r="N30" s="21">
        <f t="shared" si="4"/>
        <v>5.688937078342283E-3</v>
      </c>
      <c r="O30" s="10">
        <f t="shared" si="12"/>
        <v>2.4440658130249211E-2</v>
      </c>
      <c r="R30" s="9">
        <v>4</v>
      </c>
      <c r="S30" s="21">
        <f t="shared" si="5"/>
        <v>6.2061131763733986E-3</v>
      </c>
      <c r="T30" s="10">
        <f t="shared" si="13"/>
        <v>2.6662536142090045E-2</v>
      </c>
      <c r="W30" s="9">
        <v>4</v>
      </c>
      <c r="X30" s="21">
        <f t="shared" si="6"/>
        <v>6.7232892744045151E-3</v>
      </c>
      <c r="Y30" s="10">
        <f t="shared" si="14"/>
        <v>2.8884414153930886E-2</v>
      </c>
      <c r="AB30" s="9">
        <v>4</v>
      </c>
      <c r="AC30" s="21">
        <f t="shared" si="7"/>
        <v>7.2404653724356324E-3</v>
      </c>
      <c r="AD30" s="10">
        <f t="shared" si="15"/>
        <v>3.110629216577172E-2</v>
      </c>
      <c r="AG30" s="9">
        <v>4</v>
      </c>
      <c r="AH30" s="21">
        <f t="shared" si="8"/>
        <v>7.7576414704667489E-3</v>
      </c>
      <c r="AI30" s="10">
        <f t="shared" si="16"/>
        <v>3.3328170177612561E-2</v>
      </c>
      <c r="AL30" s="9">
        <v>4</v>
      </c>
      <c r="AM30" s="21">
        <f t="shared" si="9"/>
        <v>8.5334056175134232E-3</v>
      </c>
      <c r="AN30" s="10">
        <f t="shared" si="17"/>
        <v>3.6660987195373813E-2</v>
      </c>
    </row>
    <row r="31" spans="3:40" x14ac:dyDescent="0.35">
      <c r="C31" s="16">
        <v>5</v>
      </c>
      <c r="D31" s="17">
        <f t="shared" si="2"/>
        <v>4.5384138785625775E-3</v>
      </c>
      <c r="E31" s="17">
        <f t="shared" si="10"/>
        <v>2.4535315985130115E-2</v>
      </c>
      <c r="F31" s="13"/>
      <c r="H31" s="16">
        <v>5</v>
      </c>
      <c r="I31" s="17">
        <f t="shared" si="3"/>
        <v>5.0426820872917517E-3</v>
      </c>
      <c r="J31" s="17">
        <f t="shared" si="11"/>
        <v>2.7261462205700117E-2</v>
      </c>
      <c r="K31" s="13"/>
      <c r="M31" s="16">
        <v>5</v>
      </c>
      <c r="N31" s="17">
        <f t="shared" si="4"/>
        <v>5.5469502960209284E-3</v>
      </c>
      <c r="O31" s="17">
        <f t="shared" si="12"/>
        <v>2.998760842627014E-2</v>
      </c>
      <c r="R31" s="16">
        <v>5</v>
      </c>
      <c r="S31" s="17">
        <f t="shared" si="5"/>
        <v>6.0512185047501034E-3</v>
      </c>
      <c r="T31" s="17">
        <f t="shared" si="13"/>
        <v>3.2713754646840149E-2</v>
      </c>
      <c r="W31" s="16">
        <v>5</v>
      </c>
      <c r="X31" s="17">
        <f t="shared" si="6"/>
        <v>6.5554867134792784E-3</v>
      </c>
      <c r="Y31" s="17">
        <f t="shared" si="14"/>
        <v>3.5439900867410168E-2</v>
      </c>
      <c r="AB31" s="16">
        <v>5</v>
      </c>
      <c r="AC31" s="17">
        <f t="shared" si="7"/>
        <v>7.0597549222084542E-3</v>
      </c>
      <c r="AD31" s="17">
        <f t="shared" si="15"/>
        <v>3.8166047087980173E-2</v>
      </c>
      <c r="AG31" s="16">
        <v>5</v>
      </c>
      <c r="AH31" s="17">
        <f t="shared" si="8"/>
        <v>7.5640231309376292E-3</v>
      </c>
      <c r="AI31" s="17">
        <f t="shared" si="16"/>
        <v>4.0892193308550193E-2</v>
      </c>
      <c r="AL31" s="16">
        <v>5</v>
      </c>
      <c r="AM31" s="17">
        <f t="shared" si="9"/>
        <v>8.3204254440313926E-3</v>
      </c>
      <c r="AN31" s="17">
        <f t="shared" si="17"/>
        <v>4.4981412639405208E-2</v>
      </c>
    </row>
    <row r="32" spans="3:40" x14ac:dyDescent="0.35">
      <c r="C32" s="9">
        <v>6</v>
      </c>
      <c r="D32" s="21">
        <f t="shared" si="2"/>
        <v>4.4764560099132588E-3</v>
      </c>
      <c r="E32" s="10">
        <f t="shared" si="10"/>
        <v>2.9011771995043373E-2</v>
      </c>
      <c r="F32" s="13"/>
      <c r="H32" s="9">
        <v>6</v>
      </c>
      <c r="I32" s="21">
        <f t="shared" si="3"/>
        <v>4.973840011014731E-3</v>
      </c>
      <c r="J32" s="10">
        <f t="shared" si="11"/>
        <v>3.2235302216714848E-2</v>
      </c>
      <c r="K32" s="13"/>
      <c r="M32" s="9">
        <v>6</v>
      </c>
      <c r="N32" s="21">
        <f t="shared" si="4"/>
        <v>5.4712240121162058E-3</v>
      </c>
      <c r="O32" s="10">
        <f t="shared" si="12"/>
        <v>3.5458832438386344E-2</v>
      </c>
      <c r="R32" s="9">
        <v>6</v>
      </c>
      <c r="S32" s="21">
        <f t="shared" si="5"/>
        <v>5.9686080132176781E-3</v>
      </c>
      <c r="T32" s="10">
        <f t="shared" si="13"/>
        <v>3.8682362660057826E-2</v>
      </c>
      <c r="W32" s="9">
        <v>6</v>
      </c>
      <c r="X32" s="21">
        <f t="shared" si="6"/>
        <v>6.4659920143191512E-3</v>
      </c>
      <c r="Y32" s="10">
        <f t="shared" si="14"/>
        <v>4.1905892881729322E-2</v>
      </c>
      <c r="AB32" s="9">
        <v>6</v>
      </c>
      <c r="AC32" s="21">
        <f t="shared" si="7"/>
        <v>6.9633760154206251E-3</v>
      </c>
      <c r="AD32" s="10">
        <f t="shared" si="15"/>
        <v>4.5129423103400797E-2</v>
      </c>
      <c r="AG32" s="9">
        <v>6</v>
      </c>
      <c r="AH32" s="21">
        <f t="shared" si="8"/>
        <v>7.4607600165220982E-3</v>
      </c>
      <c r="AI32" s="10">
        <f t="shared" si="16"/>
        <v>4.8352953325072293E-2</v>
      </c>
      <c r="AL32" s="9">
        <v>6</v>
      </c>
      <c r="AM32" s="21">
        <f t="shared" si="9"/>
        <v>8.2068360181743079E-3</v>
      </c>
      <c r="AN32" s="10">
        <f t="shared" si="17"/>
        <v>5.3188248657579512E-2</v>
      </c>
    </row>
    <row r="33" spans="3:40" x14ac:dyDescent="0.35">
      <c r="C33" s="16">
        <v>7</v>
      </c>
      <c r="D33" s="17">
        <f t="shared" si="2"/>
        <v>4.7320322180916981E-3</v>
      </c>
      <c r="E33" s="17">
        <f t="shared" si="10"/>
        <v>3.3743804213135067E-2</v>
      </c>
      <c r="F33" s="13"/>
      <c r="H33" s="16">
        <v>7</v>
      </c>
      <c r="I33" s="17">
        <f t="shared" si="3"/>
        <v>5.2578135756574419E-3</v>
      </c>
      <c r="J33" s="17">
        <f t="shared" si="11"/>
        <v>3.7493115792372286E-2</v>
      </c>
      <c r="K33" s="13"/>
      <c r="M33" s="16">
        <v>7</v>
      </c>
      <c r="N33" s="17">
        <f t="shared" si="4"/>
        <v>5.7835949332231866E-3</v>
      </c>
      <c r="O33" s="17">
        <f t="shared" si="12"/>
        <v>4.1242427371609533E-2</v>
      </c>
      <c r="R33" s="16">
        <v>7</v>
      </c>
      <c r="S33" s="17">
        <f t="shared" si="5"/>
        <v>6.3093762907889305E-3</v>
      </c>
      <c r="T33" s="17">
        <f t="shared" si="13"/>
        <v>4.4991738950846759E-2</v>
      </c>
      <c r="W33" s="16">
        <v>7</v>
      </c>
      <c r="X33" s="17">
        <f t="shared" si="6"/>
        <v>6.8351576483546752E-3</v>
      </c>
      <c r="Y33" s="17">
        <f t="shared" si="14"/>
        <v>4.8741050530083999E-2</v>
      </c>
      <c r="AB33" s="16">
        <v>7</v>
      </c>
      <c r="AC33" s="17">
        <f t="shared" si="7"/>
        <v>7.360939005920419E-3</v>
      </c>
      <c r="AD33" s="17">
        <f t="shared" si="15"/>
        <v>5.2490362109321217E-2</v>
      </c>
      <c r="AG33" s="16">
        <v>7</v>
      </c>
      <c r="AH33" s="17">
        <f t="shared" si="8"/>
        <v>7.8867203634861646E-3</v>
      </c>
      <c r="AI33" s="17">
        <f t="shared" si="16"/>
        <v>5.6239673688558457E-2</v>
      </c>
      <c r="AL33" s="16">
        <v>7</v>
      </c>
      <c r="AM33" s="17">
        <f t="shared" si="9"/>
        <v>8.6753923998347787E-3</v>
      </c>
      <c r="AN33" s="17">
        <f t="shared" si="17"/>
        <v>6.1863641057414293E-2</v>
      </c>
    </row>
    <row r="34" spans="3:40" x14ac:dyDescent="0.35">
      <c r="C34" s="9">
        <v>8</v>
      </c>
      <c r="D34" s="21">
        <f t="shared" si="2"/>
        <v>4.7010532837670387E-3</v>
      </c>
      <c r="E34" s="10">
        <f t="shared" si="10"/>
        <v>3.8444857496902109E-2</v>
      </c>
      <c r="F34" s="13"/>
      <c r="H34" s="9">
        <v>8</v>
      </c>
      <c r="I34" s="21">
        <f t="shared" si="3"/>
        <v>5.2233925375189307E-3</v>
      </c>
      <c r="J34" s="10">
        <f t="shared" si="11"/>
        <v>4.2716508329891219E-2</v>
      </c>
      <c r="K34" s="13"/>
      <c r="M34" s="9">
        <v>8</v>
      </c>
      <c r="N34" s="21">
        <f t="shared" si="4"/>
        <v>5.7457317912708254E-3</v>
      </c>
      <c r="O34" s="10">
        <f t="shared" si="12"/>
        <v>4.6988159162880357E-2</v>
      </c>
      <c r="R34" s="9">
        <v>8</v>
      </c>
      <c r="S34" s="21">
        <f t="shared" si="5"/>
        <v>6.2680710450227183E-3</v>
      </c>
      <c r="T34" s="10">
        <f t="shared" si="13"/>
        <v>5.1259809995869474E-2</v>
      </c>
      <c r="W34" s="9">
        <v>8</v>
      </c>
      <c r="X34" s="21">
        <f t="shared" si="6"/>
        <v>6.7904102987746112E-3</v>
      </c>
      <c r="Y34" s="10">
        <f t="shared" si="14"/>
        <v>5.5531460828858611E-2</v>
      </c>
      <c r="AB34" s="9">
        <v>8</v>
      </c>
      <c r="AC34" s="21">
        <f t="shared" si="7"/>
        <v>7.3127495525265049E-3</v>
      </c>
      <c r="AD34" s="10">
        <f t="shared" si="15"/>
        <v>5.9803111661847722E-2</v>
      </c>
      <c r="AG34" s="9">
        <v>8</v>
      </c>
      <c r="AH34" s="21">
        <f t="shared" si="8"/>
        <v>7.8350888062783987E-3</v>
      </c>
      <c r="AI34" s="10">
        <f t="shared" si="16"/>
        <v>6.4074762494836859E-2</v>
      </c>
      <c r="AL34" s="9">
        <v>8</v>
      </c>
      <c r="AM34" s="21">
        <f t="shared" si="9"/>
        <v>8.6185976869062372E-3</v>
      </c>
      <c r="AN34" s="10">
        <f t="shared" si="17"/>
        <v>7.0482238744320524E-2</v>
      </c>
    </row>
    <row r="35" spans="3:40" x14ac:dyDescent="0.35">
      <c r="C35" s="16">
        <v>9</v>
      </c>
      <c r="D35" s="17">
        <f t="shared" si="2"/>
        <v>4.6623296158612142E-3</v>
      </c>
      <c r="E35" s="17">
        <f t="shared" si="10"/>
        <v>4.3107187112763325E-2</v>
      </c>
      <c r="F35" s="13"/>
      <c r="H35" s="16">
        <v>9</v>
      </c>
      <c r="I35" s="17">
        <f t="shared" si="3"/>
        <v>5.180366239845793E-3</v>
      </c>
      <c r="J35" s="17">
        <f t="shared" si="11"/>
        <v>4.7896874569737014E-2</v>
      </c>
      <c r="K35" s="13"/>
      <c r="M35" s="16">
        <v>9</v>
      </c>
      <c r="N35" s="17">
        <f t="shared" si="4"/>
        <v>5.6984028638303735E-3</v>
      </c>
      <c r="O35" s="17">
        <f t="shared" si="12"/>
        <v>5.268656202671073E-2</v>
      </c>
      <c r="R35" s="16">
        <v>9</v>
      </c>
      <c r="S35" s="17">
        <f t="shared" si="5"/>
        <v>6.2164394878149523E-3</v>
      </c>
      <c r="T35" s="17">
        <f t="shared" si="13"/>
        <v>5.7476249483684426E-2</v>
      </c>
      <c r="W35" s="16">
        <v>9</v>
      </c>
      <c r="X35" s="17">
        <f t="shared" si="6"/>
        <v>6.734476111799532E-3</v>
      </c>
      <c r="Y35" s="17">
        <f t="shared" si="14"/>
        <v>6.2265936940658143E-2</v>
      </c>
      <c r="AB35" s="16">
        <v>9</v>
      </c>
      <c r="AC35" s="17">
        <f t="shared" si="7"/>
        <v>7.2525127357841107E-3</v>
      </c>
      <c r="AD35" s="17">
        <f t="shared" si="15"/>
        <v>6.7055624397631838E-2</v>
      </c>
      <c r="AG35" s="16">
        <v>9</v>
      </c>
      <c r="AH35" s="17">
        <f t="shared" si="8"/>
        <v>7.7705493597686904E-3</v>
      </c>
      <c r="AI35" s="17">
        <f t="shared" si="16"/>
        <v>7.1845311854605548E-2</v>
      </c>
      <c r="AL35" s="16">
        <v>9</v>
      </c>
      <c r="AM35" s="17">
        <f t="shared" si="9"/>
        <v>8.5476042957455586E-3</v>
      </c>
      <c r="AN35" s="17">
        <f t="shared" si="17"/>
        <v>7.9029843040066078E-2</v>
      </c>
    </row>
    <row r="36" spans="3:40" x14ac:dyDescent="0.35">
      <c r="C36" s="9">
        <v>10</v>
      </c>
      <c r="D36" s="21">
        <f t="shared" si="2"/>
        <v>4.6778190830235444E-3</v>
      </c>
      <c r="E36" s="10">
        <f t="shared" si="10"/>
        <v>4.7785006195786871E-2</v>
      </c>
      <c r="F36" s="13"/>
      <c r="H36" s="9">
        <v>10</v>
      </c>
      <c r="I36" s="21">
        <f t="shared" si="3"/>
        <v>5.1975767589150486E-3</v>
      </c>
      <c r="J36" s="10">
        <f t="shared" si="11"/>
        <v>5.3094451328652065E-2</v>
      </c>
      <c r="K36" s="13"/>
      <c r="M36" s="9">
        <v>10</v>
      </c>
      <c r="N36" s="21">
        <f t="shared" si="4"/>
        <v>5.7173344348065546E-3</v>
      </c>
      <c r="O36" s="10">
        <f t="shared" si="12"/>
        <v>5.8403896461517286E-2</v>
      </c>
      <c r="R36" s="9">
        <v>10</v>
      </c>
      <c r="S36" s="21">
        <f t="shared" si="5"/>
        <v>6.2370921106980589E-3</v>
      </c>
      <c r="T36" s="10">
        <f t="shared" si="13"/>
        <v>6.371334159438248E-2</v>
      </c>
      <c r="W36" s="9">
        <v>10</v>
      </c>
      <c r="X36" s="21">
        <f t="shared" si="6"/>
        <v>6.756849786589564E-3</v>
      </c>
      <c r="Y36" s="10">
        <f t="shared" si="14"/>
        <v>6.9022786727247709E-2</v>
      </c>
      <c r="AB36" s="9">
        <v>10</v>
      </c>
      <c r="AC36" s="21">
        <f t="shared" si="7"/>
        <v>7.2766074624810691E-3</v>
      </c>
      <c r="AD36" s="10">
        <f t="shared" si="15"/>
        <v>7.433223186011291E-2</v>
      </c>
      <c r="AG36" s="9">
        <v>10</v>
      </c>
      <c r="AH36" s="21">
        <f t="shared" si="8"/>
        <v>7.7963651383725742E-3</v>
      </c>
      <c r="AI36" s="10">
        <f t="shared" si="16"/>
        <v>7.9641676992978125E-2</v>
      </c>
      <c r="AL36" s="9">
        <v>10</v>
      </c>
      <c r="AM36" s="21">
        <f t="shared" si="9"/>
        <v>8.576001652209831E-3</v>
      </c>
      <c r="AN36" s="10">
        <f t="shared" si="17"/>
        <v>8.7605844692275905E-2</v>
      </c>
    </row>
    <row r="37" spans="3:40" x14ac:dyDescent="0.35">
      <c r="C37" s="16">
        <v>11</v>
      </c>
      <c r="D37" s="17">
        <f t="shared" si="2"/>
        <v>4.7010532837670387E-3</v>
      </c>
      <c r="E37" s="17">
        <f t="shared" si="10"/>
        <v>5.2486059479553912E-2</v>
      </c>
      <c r="F37" s="13"/>
      <c r="H37" s="16">
        <v>11</v>
      </c>
      <c r="I37" s="17">
        <f t="shared" si="3"/>
        <v>5.2233925375189307E-3</v>
      </c>
      <c r="J37" s="17">
        <f t="shared" si="11"/>
        <v>5.8317843866170997E-2</v>
      </c>
      <c r="K37" s="13"/>
      <c r="M37" s="16">
        <v>11</v>
      </c>
      <c r="N37" s="17">
        <f t="shared" si="4"/>
        <v>5.7457317912708254E-3</v>
      </c>
      <c r="O37" s="17">
        <f t="shared" si="12"/>
        <v>6.414962825278811E-2</v>
      </c>
      <c r="R37" s="16">
        <v>11</v>
      </c>
      <c r="S37" s="17">
        <f t="shared" si="5"/>
        <v>6.2680710450227183E-3</v>
      </c>
      <c r="T37" s="17">
        <f t="shared" si="13"/>
        <v>6.9981412639405202E-2</v>
      </c>
      <c r="W37" s="16">
        <v>11</v>
      </c>
      <c r="X37" s="17">
        <f t="shared" si="6"/>
        <v>6.7904102987746112E-3</v>
      </c>
      <c r="Y37" s="17">
        <f t="shared" si="14"/>
        <v>7.5813197026022322E-2</v>
      </c>
      <c r="AB37" s="16">
        <v>11</v>
      </c>
      <c r="AC37" s="17">
        <f t="shared" si="7"/>
        <v>7.3127495525265049E-3</v>
      </c>
      <c r="AD37" s="17">
        <f t="shared" si="15"/>
        <v>8.1644981412639414E-2</v>
      </c>
      <c r="AG37" s="16">
        <v>11</v>
      </c>
      <c r="AH37" s="17">
        <f t="shared" si="8"/>
        <v>7.8350888062783987E-3</v>
      </c>
      <c r="AI37" s="17">
        <f t="shared" si="16"/>
        <v>8.747676579925652E-2</v>
      </c>
      <c r="AL37" s="16">
        <v>11</v>
      </c>
      <c r="AM37" s="17">
        <f t="shared" si="9"/>
        <v>8.6185976869062372E-3</v>
      </c>
      <c r="AN37" s="17">
        <f t="shared" si="17"/>
        <v>9.6224442379182137E-2</v>
      </c>
    </row>
    <row r="38" spans="3:40" x14ac:dyDescent="0.35">
      <c r="C38" s="9">
        <v>12</v>
      </c>
      <c r="D38" s="21">
        <f t="shared" si="2"/>
        <v>4.6700743494423793E-3</v>
      </c>
      <c r="E38" s="10">
        <f t="shared" si="10"/>
        <v>5.7156133828996293E-2</v>
      </c>
      <c r="F38" s="13"/>
      <c r="H38" s="9">
        <v>12</v>
      </c>
      <c r="I38" s="21">
        <f t="shared" si="3"/>
        <v>5.1889714993804204E-3</v>
      </c>
      <c r="J38" s="10">
        <f t="shared" si="11"/>
        <v>6.3506815365551417E-2</v>
      </c>
      <c r="K38" s="13"/>
      <c r="M38" s="9">
        <v>12</v>
      </c>
      <c r="N38" s="21">
        <f t="shared" si="4"/>
        <v>5.7078686493184641E-3</v>
      </c>
      <c r="O38" s="10">
        <f t="shared" si="12"/>
        <v>6.9857496902106575E-2</v>
      </c>
      <c r="R38" s="9">
        <v>12</v>
      </c>
      <c r="S38" s="21">
        <f t="shared" si="5"/>
        <v>6.2267657992565052E-3</v>
      </c>
      <c r="T38" s="10">
        <f t="shared" si="13"/>
        <v>7.6208178438661706E-2</v>
      </c>
      <c r="W38" s="9">
        <v>12</v>
      </c>
      <c r="X38" s="21">
        <f t="shared" si="6"/>
        <v>6.745662949194548E-3</v>
      </c>
      <c r="Y38" s="10">
        <f t="shared" si="14"/>
        <v>8.2558859975216864E-2</v>
      </c>
      <c r="AB38" s="9">
        <v>12</v>
      </c>
      <c r="AC38" s="21">
        <f t="shared" si="7"/>
        <v>7.2645600991325899E-3</v>
      </c>
      <c r="AD38" s="10">
        <f t="shared" si="15"/>
        <v>8.8909541511772008E-2</v>
      </c>
      <c r="AG38" s="9">
        <v>12</v>
      </c>
      <c r="AH38" s="21">
        <f t="shared" si="8"/>
        <v>7.7834572490706327E-3</v>
      </c>
      <c r="AI38" s="10">
        <f t="shared" si="16"/>
        <v>9.5260223048327153E-2</v>
      </c>
      <c r="AL38" s="9">
        <v>12</v>
      </c>
      <c r="AM38" s="21">
        <f t="shared" si="9"/>
        <v>8.5618029739776957E-3</v>
      </c>
      <c r="AN38" s="10">
        <f t="shared" si="17"/>
        <v>0.10478624535315983</v>
      </c>
    </row>
    <row r="39" spans="3:40" x14ac:dyDescent="0.35">
      <c r="C39" s="16">
        <v>13</v>
      </c>
      <c r="D39" s="17">
        <f t="shared" si="2"/>
        <v>4.6623296158612142E-3</v>
      </c>
      <c r="E39" s="17">
        <f t="shared" si="10"/>
        <v>6.1818463444857509E-2</v>
      </c>
      <c r="F39" s="13"/>
      <c r="H39" s="16">
        <v>13</v>
      </c>
      <c r="I39" s="17">
        <f t="shared" si="3"/>
        <v>5.180366239845793E-3</v>
      </c>
      <c r="J39" s="17">
        <f t="shared" si="11"/>
        <v>6.8687181605397205E-2</v>
      </c>
      <c r="K39" s="13"/>
      <c r="M39" s="16">
        <v>13</v>
      </c>
      <c r="N39" s="17">
        <f t="shared" si="4"/>
        <v>5.6984028638303735E-3</v>
      </c>
      <c r="O39" s="17">
        <f t="shared" si="12"/>
        <v>7.5555899765936949E-2</v>
      </c>
      <c r="R39" s="16">
        <v>13</v>
      </c>
      <c r="S39" s="17">
        <f t="shared" si="5"/>
        <v>6.2164394878149523E-3</v>
      </c>
      <c r="T39" s="17">
        <f t="shared" si="13"/>
        <v>8.2424617926476651E-2</v>
      </c>
      <c r="W39" s="16">
        <v>13</v>
      </c>
      <c r="X39" s="17">
        <f t="shared" si="6"/>
        <v>6.734476111799532E-3</v>
      </c>
      <c r="Y39" s="17">
        <f t="shared" si="14"/>
        <v>8.9293336087016395E-2</v>
      </c>
      <c r="AB39" s="16">
        <v>13</v>
      </c>
      <c r="AC39" s="17">
        <f t="shared" si="7"/>
        <v>7.2525127357841107E-3</v>
      </c>
      <c r="AD39" s="17">
        <f t="shared" si="15"/>
        <v>9.6162054247556125E-2</v>
      </c>
      <c r="AG39" s="16">
        <v>13</v>
      </c>
      <c r="AH39" s="17">
        <f t="shared" si="8"/>
        <v>7.7705493597686904E-3</v>
      </c>
      <c r="AI39" s="17">
        <f t="shared" si="16"/>
        <v>0.10303077240809584</v>
      </c>
      <c r="AL39" s="16">
        <v>13</v>
      </c>
      <c r="AM39" s="17">
        <f t="shared" si="9"/>
        <v>8.5476042957455586E-3</v>
      </c>
      <c r="AN39" s="17">
        <f t="shared" si="17"/>
        <v>0.11333384964890539</v>
      </c>
    </row>
    <row r="40" spans="3:40" x14ac:dyDescent="0.35">
      <c r="C40" s="9">
        <v>0.1</v>
      </c>
      <c r="D40" s="21">
        <f t="shared" si="2"/>
        <v>6.815365551425032E-4</v>
      </c>
      <c r="E40" s="10">
        <f t="shared" si="10"/>
        <v>6.2500000000000014E-2</v>
      </c>
      <c r="F40" s="13"/>
      <c r="H40" s="9">
        <v>0.1</v>
      </c>
      <c r="I40" s="21">
        <f t="shared" si="3"/>
        <v>7.5726283904722566E-4</v>
      </c>
      <c r="J40" s="10">
        <f t="shared" si="11"/>
        <v>6.9444444444444434E-2</v>
      </c>
      <c r="K40" s="13"/>
      <c r="M40" s="9">
        <v>0.1</v>
      </c>
      <c r="N40" s="21">
        <f t="shared" si="4"/>
        <v>8.3298912295194844E-4</v>
      </c>
      <c r="O40" s="10">
        <f t="shared" si="12"/>
        <v>7.6388888888888895E-2</v>
      </c>
      <c r="R40" s="9">
        <v>0.1</v>
      </c>
      <c r="S40" s="21">
        <f t="shared" si="5"/>
        <v>9.087154068566709E-4</v>
      </c>
      <c r="T40" s="10">
        <f t="shared" si="13"/>
        <v>8.3333333333333329E-2</v>
      </c>
      <c r="W40" s="9">
        <v>0.1</v>
      </c>
      <c r="X40" s="21">
        <f t="shared" si="6"/>
        <v>9.8444169076139358E-4</v>
      </c>
      <c r="Y40" s="10">
        <f t="shared" si="14"/>
        <v>9.027777777777779E-2</v>
      </c>
      <c r="AB40" s="9">
        <v>0.1</v>
      </c>
      <c r="AC40" s="21">
        <f t="shared" si="7"/>
        <v>1.0601679746661161E-3</v>
      </c>
      <c r="AD40" s="10">
        <f t="shared" si="15"/>
        <v>9.7222222222222238E-2</v>
      </c>
      <c r="AG40" s="9">
        <v>0.1</v>
      </c>
      <c r="AH40" s="21">
        <f t="shared" si="8"/>
        <v>1.1358942585708387E-3</v>
      </c>
      <c r="AI40" s="10">
        <f t="shared" si="16"/>
        <v>0.10416666666666669</v>
      </c>
      <c r="AL40" s="9">
        <v>0.1</v>
      </c>
      <c r="AM40" s="21">
        <f t="shared" si="9"/>
        <v>1.2494836844279226E-3</v>
      </c>
      <c r="AN40" s="10">
        <f t="shared" si="17"/>
        <v>0.11458333333333331</v>
      </c>
    </row>
    <row r="41" spans="3:40" x14ac:dyDescent="0.35">
      <c r="C41" s="9" t="s">
        <v>1</v>
      </c>
      <c r="D41" s="23">
        <v>6.25E-2</v>
      </c>
      <c r="E41" s="24"/>
      <c r="F41" s="13"/>
      <c r="H41" s="9" t="s">
        <v>1</v>
      </c>
      <c r="I41" s="23">
        <v>6.9444444444444434E-2</v>
      </c>
      <c r="J41" s="24"/>
      <c r="K41" s="13"/>
      <c r="M41" s="9" t="s">
        <v>1</v>
      </c>
      <c r="N41" s="23">
        <v>7.6388888888888895E-2</v>
      </c>
      <c r="O41" s="24"/>
      <c r="R41" s="9" t="s">
        <v>1</v>
      </c>
      <c r="S41" s="23">
        <v>8.3333333333333329E-2</v>
      </c>
      <c r="T41" s="24"/>
      <c r="W41" s="9" t="s">
        <v>1</v>
      </c>
      <c r="X41" s="23">
        <v>9.0277777777777776E-2</v>
      </c>
      <c r="Y41" s="24"/>
      <c r="AB41" s="9" t="s">
        <v>1</v>
      </c>
      <c r="AC41" s="23">
        <v>9.7222222222222224E-2</v>
      </c>
      <c r="AD41" s="24"/>
      <c r="AG41" s="9" t="s">
        <v>1</v>
      </c>
      <c r="AH41" s="23">
        <v>0.10416666666666667</v>
      </c>
      <c r="AI41" s="24"/>
      <c r="AL41" s="9" t="s">
        <v>1</v>
      </c>
      <c r="AM41" s="23">
        <v>0.11458333333333333</v>
      </c>
      <c r="AN41" s="24"/>
    </row>
    <row r="42" spans="3:40" x14ac:dyDescent="0.35">
      <c r="C42" s="15" t="s">
        <v>2</v>
      </c>
      <c r="D42" s="22">
        <f>+D41/13.1</f>
        <v>4.7709923664122139E-3</v>
      </c>
      <c r="E42" s="22"/>
      <c r="H42" s="15" t="s">
        <v>2</v>
      </c>
      <c r="I42" s="22">
        <f>+I41/13.1</f>
        <v>5.3011026293469038E-3</v>
      </c>
      <c r="J42" s="22"/>
      <c r="M42" s="15" t="s">
        <v>2</v>
      </c>
      <c r="N42" s="22">
        <f>+N41/13.1</f>
        <v>5.8312128922815955E-3</v>
      </c>
      <c r="O42" s="22"/>
      <c r="R42" s="15" t="s">
        <v>2</v>
      </c>
      <c r="S42" s="22">
        <f>+S41/13.1</f>
        <v>6.3613231552162846E-3</v>
      </c>
      <c r="T42" s="22"/>
      <c r="W42" s="15" t="s">
        <v>2</v>
      </c>
      <c r="X42" s="22">
        <f>+X41/13.1</f>
        <v>6.8914334181509754E-3</v>
      </c>
      <c r="Y42" s="22"/>
      <c r="AB42" s="15" t="s">
        <v>2</v>
      </c>
      <c r="AC42" s="22">
        <f>+AC41/13.1</f>
        <v>7.4215436810856662E-3</v>
      </c>
      <c r="AD42" s="22"/>
      <c r="AG42" s="15" t="s">
        <v>2</v>
      </c>
      <c r="AH42" s="22">
        <f>+AH41/13.1</f>
        <v>7.9516539440203562E-3</v>
      </c>
      <c r="AI42" s="22"/>
      <c r="AL42" s="15" t="s">
        <v>2</v>
      </c>
      <c r="AM42" s="22">
        <f>+AM41/13.1</f>
        <v>8.746819338422392E-3</v>
      </c>
      <c r="AN42" s="22"/>
    </row>
  </sheetData>
  <mergeCells count="18">
    <mergeCell ref="D19:E19"/>
    <mergeCell ref="D20:E20"/>
    <mergeCell ref="D41:E41"/>
    <mergeCell ref="D42:E42"/>
    <mergeCell ref="I41:J41"/>
    <mergeCell ref="I42:J42"/>
    <mergeCell ref="N41:O41"/>
    <mergeCell ref="N42:O42"/>
    <mergeCell ref="S41:T41"/>
    <mergeCell ref="S42:T42"/>
    <mergeCell ref="X41:Y41"/>
    <mergeCell ref="X42:Y42"/>
    <mergeCell ref="AC41:AD41"/>
    <mergeCell ref="AC42:AD42"/>
    <mergeCell ref="AH41:AI41"/>
    <mergeCell ref="AH42:AI42"/>
    <mergeCell ref="AM41:AN41"/>
    <mergeCell ref="AM42:AN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Paces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White</dc:creator>
  <cp:lastModifiedBy>WHITE, MELODY</cp:lastModifiedBy>
  <dcterms:created xsi:type="dcterms:W3CDTF">2018-03-08T21:36:37Z</dcterms:created>
  <dcterms:modified xsi:type="dcterms:W3CDTF">2019-02-12T22:49:42Z</dcterms:modified>
</cp:coreProperties>
</file>